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鉄筋加工帳" sheetId="1" state="visible" r:id="rId1"/>
    <sheet xmlns:r="http://schemas.openxmlformats.org/officeDocument/2006/relationships" name="記入例" sheetId="2" state="visible" r:id="rId2"/>
  </sheets>
  <definedNames>
    <definedName name="_xlnm.Print_Titles" localSheetId="0">'鉄筋加工帳'!$6:$7</definedName>
    <definedName name="_xlnm.Print_Titles" localSheetId="1">'記入例'!$6:$7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#,##0.0"/>
  </numFmts>
  <fonts count="14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b val="1"/>
      <sz val="8"/>
    </font>
    <font>
      <name val="游ゴシック"/>
      <color rgb="00808080"/>
      <sz val="8"/>
    </font>
    <font>
      <name val="游ゴシック"/>
      <sz val="8.5"/>
    </font>
    <font>
      <name val="游ゴシック"/>
      <b val="1"/>
      <sz val="9.5"/>
    </font>
    <font>
      <name val="游ゴシック"/>
      <sz val="9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color rgb="001F3A8A"/>
      <sz val="9.5"/>
    </font>
    <font>
      <name val="游ゴシック"/>
      <color rgb="001F3A8A"/>
      <sz val="8.5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center" vertical="center" wrapText="1"/>
    </xf>
    <xf numFmtId="3" fontId="7" fillId="0" borderId="1" applyAlignment="1" pivotButton="0" quotePrefix="0" xfId="0">
      <alignment horizontal="right" vertical="center" wrapText="1"/>
    </xf>
    <xf numFmtId="0" fontId="7" fillId="0" borderId="1" applyAlignment="1" pivotButton="0" quotePrefix="0" xfId="0">
      <alignment horizontal="right" vertical="center" wrapText="1"/>
    </xf>
    <xf numFmtId="164" fontId="7" fillId="2" borderId="1" applyAlignment="1" pivotButton="0" quotePrefix="0" xfId="0">
      <alignment horizontal="right" vertical="center" wrapText="1"/>
    </xf>
    <xf numFmtId="165" fontId="7" fillId="2" borderId="1" applyAlignment="1" pivotButton="0" quotePrefix="0" xfId="0">
      <alignment horizontal="right" vertical="center" wrapText="1"/>
    </xf>
    <xf numFmtId="0" fontId="8" fillId="0" borderId="0" applyAlignment="1" pivotButton="0" quotePrefix="0" xfId="0">
      <alignment horizontal="left" vertical="bottom"/>
    </xf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164" fontId="9" fillId="0" borderId="1" applyAlignment="1" pivotButton="0" quotePrefix="0" xfId="0">
      <alignment horizontal="right" vertical="center" wrapText="1"/>
    </xf>
    <xf numFmtId="0" fontId="9" fillId="2" borderId="1" applyAlignment="1" pivotButton="0" quotePrefix="0" xfId="0">
      <alignment horizontal="left" vertical="center" wrapText="1"/>
    </xf>
    <xf numFmtId="3" fontId="9" fillId="0" borderId="1" applyAlignment="1" pivotButton="0" quotePrefix="0" xfId="0">
      <alignment horizontal="right" vertical="center" wrapText="1"/>
    </xf>
    <xf numFmtId="3" fontId="3" fillId="0" borderId="1" applyAlignment="1" pivotButton="0" quotePrefix="0" xfId="0">
      <alignment horizontal="right" vertical="center" wrapText="1"/>
    </xf>
    <xf numFmtId="165" fontId="9" fillId="0" borderId="1" applyAlignment="1" pivotButton="0" quotePrefix="0" xfId="0">
      <alignment horizontal="right" vertical="center" wrapText="1"/>
    </xf>
    <xf numFmtId="165" fontId="3" fillId="0" borderId="1" applyAlignment="1" pivotButton="0" quotePrefix="0" xfId="0">
      <alignment horizontal="right" vertical="center" wrapText="1"/>
    </xf>
    <xf numFmtId="0" fontId="3" fillId="0" borderId="1" applyAlignment="1" pivotButton="0" quotePrefix="0" xfId="0">
      <alignment horizontal="right" vertical="center" wrapText="1"/>
    </xf>
    <xf numFmtId="0" fontId="10" fillId="0" borderId="0" applyAlignment="1" pivotButton="0" quotePrefix="0" xfId="0">
      <alignment horizontal="left" vertical="top" wrapText="1"/>
    </xf>
    <xf numFmtId="0" fontId="11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center" vertical="center" wrapText="1"/>
    </xf>
    <xf numFmtId="3" fontId="13" fillId="0" borderId="1" applyAlignment="1" pivotButton="0" quotePrefix="0" xfId="0">
      <alignment horizontal="right" vertical="center" wrapText="1"/>
    </xf>
    <xf numFmtId="0" fontId="13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6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15" customWidth="1" min="2" max="2"/>
    <col width="7" customWidth="1" min="3" max="3"/>
    <col width="7" customWidth="1" min="4" max="4"/>
    <col width="11" customWidth="1" min="5" max="5"/>
    <col width="7" customWidth="1" min="6" max="6"/>
    <col width="7" customWidth="1" min="7" max="7"/>
    <col width="7" customWidth="1" min="8" max="8"/>
    <col width="10" customWidth="1" min="9" max="9"/>
    <col width="7" customWidth="1" min="10" max="10"/>
    <col width="9" customWidth="1" min="11" max="11"/>
    <col width="10" customWidth="1" min="12" max="12"/>
    <col width="17" customWidth="1" min="13" max="13"/>
  </cols>
  <sheetData>
    <row r="1" ht="30" customHeight="1">
      <c r="A1" s="1" t="inlineStr">
        <is>
          <t>鉄 筋 加 工 帳（拾 い 出 し 表）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2" t="inlineStr">
        <is>
          <t>重量（kg）は 1本の長さ×本数×単位質量 で自動で計算します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4" ht="20" customHeight="1">
      <c r="A4" s="3" t="inlineStr">
        <is>
          <t>工事名</t>
        </is>
      </c>
      <c r="B4" s="3" t="n"/>
      <c r="C4" s="4" t="n"/>
      <c r="D4" s="4" t="n"/>
      <c r="E4" s="4" t="n"/>
      <c r="F4" s="4" t="n"/>
      <c r="G4" s="4" t="n"/>
      <c r="H4" s="3" t="inlineStr">
        <is>
          <t>作成日</t>
        </is>
      </c>
      <c r="I4" s="3" t="n"/>
      <c r="J4" s="4" t="n"/>
      <c r="K4" s="4" t="n"/>
      <c r="L4" s="4" t="n"/>
      <c r="M4" s="4" t="n"/>
    </row>
    <row r="5" ht="20" customHeight="1">
      <c r="A5" s="3" t="inlineStr">
        <is>
          <t>図面</t>
        </is>
      </c>
      <c r="B5" s="3" t="n"/>
      <c r="C5" s="4" t="n"/>
      <c r="D5" s="4" t="n"/>
      <c r="E5" s="4" t="n"/>
      <c r="F5" s="4" t="n"/>
      <c r="G5" s="4" t="n"/>
      <c r="H5" s="3" t="inlineStr">
        <is>
          <t>作成者</t>
        </is>
      </c>
      <c r="I5" s="3" t="n"/>
      <c r="J5" s="4" t="n"/>
      <c r="K5" s="4" t="n"/>
      <c r="L5" s="4" t="n"/>
      <c r="M5" s="4" t="n"/>
    </row>
    <row r="6" ht="16" customHeight="1">
      <c r="A6" s="5" t="inlineStr">
        <is>
          <t>No.</t>
        </is>
      </c>
      <c r="B6" s="5" t="inlineStr">
        <is>
          <t>部位</t>
        </is>
      </c>
      <c r="C6" s="5" t="inlineStr">
        <is>
          <t>符号</t>
        </is>
      </c>
      <c r="D6" s="5" t="inlineStr">
        <is>
          <t>呼び名</t>
        </is>
      </c>
      <c r="E6" s="5" t="inlineStr">
        <is>
          <t>形状</t>
        </is>
      </c>
      <c r="F6" s="5" t="inlineStr">
        <is>
          <t>加工寸法（mm）</t>
        </is>
      </c>
      <c r="G6" s="5" t="n"/>
      <c r="H6" s="5" t="n"/>
      <c r="I6" s="5" t="inlineStr">
        <is>
          <t>1本の長さ
（mm）</t>
        </is>
      </c>
      <c r="J6" s="5" t="inlineStr">
        <is>
          <t>本数</t>
        </is>
      </c>
      <c r="K6" s="5" t="inlineStr">
        <is>
          <t>単位質量
（kg/m）</t>
        </is>
      </c>
      <c r="L6" s="5" t="inlineStr">
        <is>
          <t>重量
（kg）</t>
        </is>
      </c>
      <c r="M6" s="5" t="inlineStr">
        <is>
          <t>備考</t>
        </is>
      </c>
    </row>
    <row r="7" ht="16" customHeight="1">
      <c r="A7" s="5" t="n"/>
      <c r="B7" s="5" t="n"/>
      <c r="C7" s="5" t="n"/>
      <c r="D7" s="5" t="n"/>
      <c r="E7" s="5" t="n"/>
      <c r="F7" s="5" t="inlineStr">
        <is>
          <t>a</t>
        </is>
      </c>
      <c r="G7" s="5" t="inlineStr">
        <is>
          <t>b</t>
        </is>
      </c>
      <c r="H7" s="5" t="inlineStr">
        <is>
          <t>c</t>
        </is>
      </c>
      <c r="I7" s="5" t="n"/>
      <c r="J7" s="5" t="n"/>
      <c r="K7" s="5" t="n"/>
      <c r="L7" s="5" t="n"/>
      <c r="M7" s="5" t="n"/>
    </row>
    <row r="8" ht="18" customHeight="1">
      <c r="A8" s="6" t="n">
        <v>1</v>
      </c>
      <c r="B8" s="7" t="n"/>
      <c r="C8" s="8" t="n"/>
      <c r="D8" s="8" t="n"/>
      <c r="E8" s="8" t="n"/>
      <c r="F8" s="9" t="n"/>
      <c r="G8" s="9" t="n"/>
      <c r="H8" s="9" t="n"/>
      <c r="I8" s="9" t="n"/>
      <c r="J8" s="10" t="n"/>
      <c r="K8" s="11">
        <f>IF(D8="","",IFERROR(HLOOKUP(D8,$D$40:$K$41,2,FALSE),""))</f>
        <v/>
      </c>
      <c r="L8" s="12">
        <f>IF(OR(I8="",J8="",K8=""),"",I8/1000*J8*K8)</f>
        <v/>
      </c>
      <c r="M8" s="7" t="n"/>
    </row>
    <row r="9" ht="18" customHeight="1">
      <c r="A9" s="6" t="n">
        <v>2</v>
      </c>
      <c r="B9" s="7" t="n"/>
      <c r="C9" s="8" t="n"/>
      <c r="D9" s="8" t="n"/>
      <c r="E9" s="8" t="n"/>
      <c r="F9" s="9" t="n"/>
      <c r="G9" s="9" t="n"/>
      <c r="H9" s="9" t="n"/>
      <c r="I9" s="9" t="n"/>
      <c r="J9" s="10" t="n"/>
      <c r="K9" s="11">
        <f>IF(D9="","",IFERROR(HLOOKUP(D9,$D$40:$K$41,2,FALSE),""))</f>
        <v/>
      </c>
      <c r="L9" s="12">
        <f>IF(OR(I9="",J9="",K9=""),"",I9/1000*J9*K9)</f>
        <v/>
      </c>
      <c r="M9" s="7" t="n"/>
    </row>
    <row r="10" ht="18" customHeight="1">
      <c r="A10" s="6" t="n">
        <v>3</v>
      </c>
      <c r="B10" s="7" t="n"/>
      <c r="C10" s="8" t="n"/>
      <c r="D10" s="8" t="n"/>
      <c r="E10" s="8" t="n"/>
      <c r="F10" s="9" t="n"/>
      <c r="G10" s="9" t="n"/>
      <c r="H10" s="9" t="n"/>
      <c r="I10" s="9" t="n"/>
      <c r="J10" s="10" t="n"/>
      <c r="K10" s="11">
        <f>IF(D10="","",IFERROR(HLOOKUP(D10,$D$40:$K$41,2,FALSE),""))</f>
        <v/>
      </c>
      <c r="L10" s="12">
        <f>IF(OR(I10="",J10="",K10=""),"",I10/1000*J10*K10)</f>
        <v/>
      </c>
      <c r="M10" s="7" t="n"/>
    </row>
    <row r="11" ht="18" customHeight="1">
      <c r="A11" s="6" t="n">
        <v>4</v>
      </c>
      <c r="B11" s="7" t="n"/>
      <c r="C11" s="8" t="n"/>
      <c r="D11" s="8" t="n"/>
      <c r="E11" s="8" t="n"/>
      <c r="F11" s="9" t="n"/>
      <c r="G11" s="9" t="n"/>
      <c r="H11" s="9" t="n"/>
      <c r="I11" s="9" t="n"/>
      <c r="J11" s="10" t="n"/>
      <c r="K11" s="11">
        <f>IF(D11="","",IFERROR(HLOOKUP(D11,$D$40:$K$41,2,FALSE),""))</f>
        <v/>
      </c>
      <c r="L11" s="12">
        <f>IF(OR(I11="",J11="",K11=""),"",I11/1000*J11*K11)</f>
        <v/>
      </c>
      <c r="M11" s="7" t="n"/>
    </row>
    <row r="12" ht="18" customHeight="1">
      <c r="A12" s="6" t="n">
        <v>5</v>
      </c>
      <c r="B12" s="7" t="n"/>
      <c r="C12" s="8" t="n"/>
      <c r="D12" s="8" t="n"/>
      <c r="E12" s="8" t="n"/>
      <c r="F12" s="9" t="n"/>
      <c r="G12" s="9" t="n"/>
      <c r="H12" s="9" t="n"/>
      <c r="I12" s="9" t="n"/>
      <c r="J12" s="10" t="n"/>
      <c r="K12" s="11">
        <f>IF(D12="","",IFERROR(HLOOKUP(D12,$D$40:$K$41,2,FALSE),""))</f>
        <v/>
      </c>
      <c r="L12" s="12">
        <f>IF(OR(I12="",J12="",K12=""),"",I12/1000*J12*K12)</f>
        <v/>
      </c>
      <c r="M12" s="7" t="n"/>
    </row>
    <row r="13" ht="18" customHeight="1">
      <c r="A13" s="6" t="n">
        <v>6</v>
      </c>
      <c r="B13" s="7" t="n"/>
      <c r="C13" s="8" t="n"/>
      <c r="D13" s="8" t="n"/>
      <c r="E13" s="8" t="n"/>
      <c r="F13" s="9" t="n"/>
      <c r="G13" s="9" t="n"/>
      <c r="H13" s="9" t="n"/>
      <c r="I13" s="9" t="n"/>
      <c r="J13" s="10" t="n"/>
      <c r="K13" s="11">
        <f>IF(D13="","",IFERROR(HLOOKUP(D13,$D$40:$K$41,2,FALSE),""))</f>
        <v/>
      </c>
      <c r="L13" s="12">
        <f>IF(OR(I13="",J13="",K13=""),"",I13/1000*J13*K13)</f>
        <v/>
      </c>
      <c r="M13" s="7" t="n"/>
    </row>
    <row r="14" ht="18" customHeight="1">
      <c r="A14" s="6" t="n">
        <v>7</v>
      </c>
      <c r="B14" s="7" t="n"/>
      <c r="C14" s="8" t="n"/>
      <c r="D14" s="8" t="n"/>
      <c r="E14" s="8" t="n"/>
      <c r="F14" s="9" t="n"/>
      <c r="G14" s="9" t="n"/>
      <c r="H14" s="9" t="n"/>
      <c r="I14" s="9" t="n"/>
      <c r="J14" s="10" t="n"/>
      <c r="K14" s="11">
        <f>IF(D14="","",IFERROR(HLOOKUP(D14,$D$40:$K$41,2,FALSE),""))</f>
        <v/>
      </c>
      <c r="L14" s="12">
        <f>IF(OR(I14="",J14="",K14=""),"",I14/1000*J14*K14)</f>
        <v/>
      </c>
      <c r="M14" s="7" t="n"/>
    </row>
    <row r="15" ht="18" customHeight="1">
      <c r="A15" s="6" t="n">
        <v>8</v>
      </c>
      <c r="B15" s="7" t="n"/>
      <c r="C15" s="8" t="n"/>
      <c r="D15" s="8" t="n"/>
      <c r="E15" s="8" t="n"/>
      <c r="F15" s="9" t="n"/>
      <c r="G15" s="9" t="n"/>
      <c r="H15" s="9" t="n"/>
      <c r="I15" s="9" t="n"/>
      <c r="J15" s="10" t="n"/>
      <c r="K15" s="11">
        <f>IF(D15="","",IFERROR(HLOOKUP(D15,$D$40:$K$41,2,FALSE),""))</f>
        <v/>
      </c>
      <c r="L15" s="12">
        <f>IF(OR(I15="",J15="",K15=""),"",I15/1000*J15*K15)</f>
        <v/>
      </c>
      <c r="M15" s="7" t="n"/>
    </row>
    <row r="16" ht="18" customHeight="1">
      <c r="A16" s="6" t="n">
        <v>9</v>
      </c>
      <c r="B16" s="7" t="n"/>
      <c r="C16" s="8" t="n"/>
      <c r="D16" s="8" t="n"/>
      <c r="E16" s="8" t="n"/>
      <c r="F16" s="9" t="n"/>
      <c r="G16" s="9" t="n"/>
      <c r="H16" s="9" t="n"/>
      <c r="I16" s="9" t="n"/>
      <c r="J16" s="10" t="n"/>
      <c r="K16" s="11">
        <f>IF(D16="","",IFERROR(HLOOKUP(D16,$D$40:$K$41,2,FALSE),""))</f>
        <v/>
      </c>
      <c r="L16" s="12">
        <f>IF(OR(I16="",J16="",K16=""),"",I16/1000*J16*K16)</f>
        <v/>
      </c>
      <c r="M16" s="7" t="n"/>
    </row>
    <row r="17" ht="18" customHeight="1">
      <c r="A17" s="6" t="n">
        <v>10</v>
      </c>
      <c r="B17" s="7" t="n"/>
      <c r="C17" s="8" t="n"/>
      <c r="D17" s="8" t="n"/>
      <c r="E17" s="8" t="n"/>
      <c r="F17" s="9" t="n"/>
      <c r="G17" s="9" t="n"/>
      <c r="H17" s="9" t="n"/>
      <c r="I17" s="9" t="n"/>
      <c r="J17" s="10" t="n"/>
      <c r="K17" s="11">
        <f>IF(D17="","",IFERROR(HLOOKUP(D17,$D$40:$K$41,2,FALSE),""))</f>
        <v/>
      </c>
      <c r="L17" s="12">
        <f>IF(OR(I17="",J17="",K17=""),"",I17/1000*J17*K17)</f>
        <v/>
      </c>
      <c r="M17" s="7" t="n"/>
    </row>
    <row r="18" ht="18" customHeight="1">
      <c r="A18" s="6" t="n">
        <v>11</v>
      </c>
      <c r="B18" s="7" t="n"/>
      <c r="C18" s="8" t="n"/>
      <c r="D18" s="8" t="n"/>
      <c r="E18" s="8" t="n"/>
      <c r="F18" s="9" t="n"/>
      <c r="G18" s="9" t="n"/>
      <c r="H18" s="9" t="n"/>
      <c r="I18" s="9" t="n"/>
      <c r="J18" s="10" t="n"/>
      <c r="K18" s="11">
        <f>IF(D18="","",IFERROR(HLOOKUP(D18,$D$40:$K$41,2,FALSE),""))</f>
        <v/>
      </c>
      <c r="L18" s="12">
        <f>IF(OR(I18="",J18="",K18=""),"",I18/1000*J18*K18)</f>
        <v/>
      </c>
      <c r="M18" s="7" t="n"/>
    </row>
    <row r="19" ht="18" customHeight="1">
      <c r="A19" s="6" t="n">
        <v>12</v>
      </c>
      <c r="B19" s="7" t="n"/>
      <c r="C19" s="8" t="n"/>
      <c r="D19" s="8" t="n"/>
      <c r="E19" s="8" t="n"/>
      <c r="F19" s="9" t="n"/>
      <c r="G19" s="9" t="n"/>
      <c r="H19" s="9" t="n"/>
      <c r="I19" s="9" t="n"/>
      <c r="J19" s="10" t="n"/>
      <c r="K19" s="11">
        <f>IF(D19="","",IFERROR(HLOOKUP(D19,$D$40:$K$41,2,FALSE),""))</f>
        <v/>
      </c>
      <c r="L19" s="12">
        <f>IF(OR(I19="",J19="",K19=""),"",I19/1000*J19*K19)</f>
        <v/>
      </c>
      <c r="M19" s="7" t="n"/>
    </row>
    <row r="20" ht="18" customHeight="1">
      <c r="A20" s="6" t="n">
        <v>13</v>
      </c>
      <c r="B20" s="7" t="n"/>
      <c r="C20" s="8" t="n"/>
      <c r="D20" s="8" t="n"/>
      <c r="E20" s="8" t="n"/>
      <c r="F20" s="9" t="n"/>
      <c r="G20" s="9" t="n"/>
      <c r="H20" s="9" t="n"/>
      <c r="I20" s="9" t="n"/>
      <c r="J20" s="10" t="n"/>
      <c r="K20" s="11">
        <f>IF(D20="","",IFERROR(HLOOKUP(D20,$D$40:$K$41,2,FALSE),""))</f>
        <v/>
      </c>
      <c r="L20" s="12">
        <f>IF(OR(I20="",J20="",K20=""),"",I20/1000*J20*K20)</f>
        <v/>
      </c>
      <c r="M20" s="7" t="n"/>
    </row>
    <row r="21" ht="18" customHeight="1">
      <c r="A21" s="6" t="n">
        <v>14</v>
      </c>
      <c r="B21" s="7" t="n"/>
      <c r="C21" s="8" t="n"/>
      <c r="D21" s="8" t="n"/>
      <c r="E21" s="8" t="n"/>
      <c r="F21" s="9" t="n"/>
      <c r="G21" s="9" t="n"/>
      <c r="H21" s="9" t="n"/>
      <c r="I21" s="9" t="n"/>
      <c r="J21" s="10" t="n"/>
      <c r="K21" s="11">
        <f>IF(D21="","",IFERROR(HLOOKUP(D21,$D$40:$K$41,2,FALSE),""))</f>
        <v/>
      </c>
      <c r="L21" s="12">
        <f>IF(OR(I21="",J21="",K21=""),"",I21/1000*J21*K21)</f>
        <v/>
      </c>
      <c r="M21" s="7" t="n"/>
    </row>
    <row r="22" ht="18" customHeight="1">
      <c r="A22" s="6" t="n">
        <v>15</v>
      </c>
      <c r="B22" s="7" t="n"/>
      <c r="C22" s="8" t="n"/>
      <c r="D22" s="8" t="n"/>
      <c r="E22" s="8" t="n"/>
      <c r="F22" s="9" t="n"/>
      <c r="G22" s="9" t="n"/>
      <c r="H22" s="9" t="n"/>
      <c r="I22" s="9" t="n"/>
      <c r="J22" s="10" t="n"/>
      <c r="K22" s="11">
        <f>IF(D22="","",IFERROR(HLOOKUP(D22,$D$40:$K$41,2,FALSE),""))</f>
        <v/>
      </c>
      <c r="L22" s="12">
        <f>IF(OR(I22="",J22="",K22=""),"",I22/1000*J22*K22)</f>
        <v/>
      </c>
      <c r="M22" s="7" t="n"/>
    </row>
    <row r="23" ht="18" customHeight="1">
      <c r="A23" s="6" t="n">
        <v>16</v>
      </c>
      <c r="B23" s="7" t="n"/>
      <c r="C23" s="8" t="n"/>
      <c r="D23" s="8" t="n"/>
      <c r="E23" s="8" t="n"/>
      <c r="F23" s="9" t="n"/>
      <c r="G23" s="9" t="n"/>
      <c r="H23" s="9" t="n"/>
      <c r="I23" s="9" t="n"/>
      <c r="J23" s="10" t="n"/>
      <c r="K23" s="11">
        <f>IF(D23="","",IFERROR(HLOOKUP(D23,$D$40:$K$41,2,FALSE),""))</f>
        <v/>
      </c>
      <c r="L23" s="12">
        <f>IF(OR(I23="",J23="",K23=""),"",I23/1000*J23*K23)</f>
        <v/>
      </c>
      <c r="M23" s="7" t="n"/>
    </row>
    <row r="24" ht="18" customHeight="1">
      <c r="A24" s="6" t="n">
        <v>17</v>
      </c>
      <c r="B24" s="7" t="n"/>
      <c r="C24" s="8" t="n"/>
      <c r="D24" s="8" t="n"/>
      <c r="E24" s="8" t="n"/>
      <c r="F24" s="9" t="n"/>
      <c r="G24" s="9" t="n"/>
      <c r="H24" s="9" t="n"/>
      <c r="I24" s="9" t="n"/>
      <c r="J24" s="10" t="n"/>
      <c r="K24" s="11">
        <f>IF(D24="","",IFERROR(HLOOKUP(D24,$D$40:$K$41,2,FALSE),""))</f>
        <v/>
      </c>
      <c r="L24" s="12">
        <f>IF(OR(I24="",J24="",K24=""),"",I24/1000*J24*K24)</f>
        <v/>
      </c>
      <c r="M24" s="7" t="n"/>
    </row>
    <row r="25" ht="18" customHeight="1">
      <c r="A25" s="6" t="n">
        <v>18</v>
      </c>
      <c r="B25" s="7" t="n"/>
      <c r="C25" s="8" t="n"/>
      <c r="D25" s="8" t="n"/>
      <c r="E25" s="8" t="n"/>
      <c r="F25" s="9" t="n"/>
      <c r="G25" s="9" t="n"/>
      <c r="H25" s="9" t="n"/>
      <c r="I25" s="9" t="n"/>
      <c r="J25" s="10" t="n"/>
      <c r="K25" s="11">
        <f>IF(D25="","",IFERROR(HLOOKUP(D25,$D$40:$K$41,2,FALSE),""))</f>
        <v/>
      </c>
      <c r="L25" s="12">
        <f>IF(OR(I25="",J25="",K25=""),"",I25/1000*J25*K25)</f>
        <v/>
      </c>
      <c r="M25" s="7" t="n"/>
    </row>
    <row r="26" ht="18" customHeight="1">
      <c r="A26" s="6" t="n">
        <v>19</v>
      </c>
      <c r="B26" s="7" t="n"/>
      <c r="C26" s="8" t="n"/>
      <c r="D26" s="8" t="n"/>
      <c r="E26" s="8" t="n"/>
      <c r="F26" s="9" t="n"/>
      <c r="G26" s="9" t="n"/>
      <c r="H26" s="9" t="n"/>
      <c r="I26" s="9" t="n"/>
      <c r="J26" s="10" t="n"/>
      <c r="K26" s="11">
        <f>IF(D26="","",IFERROR(HLOOKUP(D26,$D$40:$K$41,2,FALSE),""))</f>
        <v/>
      </c>
      <c r="L26" s="12">
        <f>IF(OR(I26="",J26="",K26=""),"",I26/1000*J26*K26)</f>
        <v/>
      </c>
      <c r="M26" s="7" t="n"/>
    </row>
    <row r="27" ht="18" customHeight="1">
      <c r="A27" s="6" t="n">
        <v>20</v>
      </c>
      <c r="B27" s="7" t="n"/>
      <c r="C27" s="8" t="n"/>
      <c r="D27" s="8" t="n"/>
      <c r="E27" s="8" t="n"/>
      <c r="F27" s="9" t="n"/>
      <c r="G27" s="9" t="n"/>
      <c r="H27" s="9" t="n"/>
      <c r="I27" s="9" t="n"/>
      <c r="J27" s="10" t="n"/>
      <c r="K27" s="11">
        <f>IF(D27="","",IFERROR(HLOOKUP(D27,$D$40:$K$41,2,FALSE),""))</f>
        <v/>
      </c>
      <c r="L27" s="12">
        <f>IF(OR(I27="",J27="",K27=""),"",I27/1000*J27*K27)</f>
        <v/>
      </c>
      <c r="M27" s="7" t="n"/>
    </row>
    <row r="28" ht="18" customHeight="1">
      <c r="A28" s="6" t="n">
        <v>21</v>
      </c>
      <c r="B28" s="7" t="n"/>
      <c r="C28" s="8" t="n"/>
      <c r="D28" s="8" t="n"/>
      <c r="E28" s="8" t="n"/>
      <c r="F28" s="9" t="n"/>
      <c r="G28" s="9" t="n"/>
      <c r="H28" s="9" t="n"/>
      <c r="I28" s="9" t="n"/>
      <c r="J28" s="10" t="n"/>
      <c r="K28" s="11">
        <f>IF(D28="","",IFERROR(HLOOKUP(D28,$D$40:$K$41,2,FALSE),""))</f>
        <v/>
      </c>
      <c r="L28" s="12">
        <f>IF(OR(I28="",J28="",K28=""),"",I28/1000*J28*K28)</f>
        <v/>
      </c>
      <c r="M28" s="7" t="n"/>
    </row>
    <row r="29" ht="18" customHeight="1">
      <c r="A29" s="6" t="n">
        <v>22</v>
      </c>
      <c r="B29" s="7" t="n"/>
      <c r="C29" s="8" t="n"/>
      <c r="D29" s="8" t="n"/>
      <c r="E29" s="8" t="n"/>
      <c r="F29" s="9" t="n"/>
      <c r="G29" s="9" t="n"/>
      <c r="H29" s="9" t="n"/>
      <c r="I29" s="9" t="n"/>
      <c r="J29" s="10" t="n"/>
      <c r="K29" s="11">
        <f>IF(D29="","",IFERROR(HLOOKUP(D29,$D$40:$K$41,2,FALSE),""))</f>
        <v/>
      </c>
      <c r="L29" s="12">
        <f>IF(OR(I29="",J29="",K29=""),"",I29/1000*J29*K29)</f>
        <v/>
      </c>
      <c r="M29" s="7" t="n"/>
    </row>
    <row r="30" ht="18" customHeight="1">
      <c r="A30" s="6" t="n">
        <v>23</v>
      </c>
      <c r="B30" s="7" t="n"/>
      <c r="C30" s="8" t="n"/>
      <c r="D30" s="8" t="n"/>
      <c r="E30" s="8" t="n"/>
      <c r="F30" s="9" t="n"/>
      <c r="G30" s="9" t="n"/>
      <c r="H30" s="9" t="n"/>
      <c r="I30" s="9" t="n"/>
      <c r="J30" s="10" t="n"/>
      <c r="K30" s="11">
        <f>IF(D30="","",IFERROR(HLOOKUP(D30,$D$40:$K$41,2,FALSE),""))</f>
        <v/>
      </c>
      <c r="L30" s="12">
        <f>IF(OR(I30="",J30="",K30=""),"",I30/1000*J30*K30)</f>
        <v/>
      </c>
      <c r="M30" s="7" t="n"/>
    </row>
    <row r="31" ht="18" customHeight="1">
      <c r="A31" s="6" t="n">
        <v>24</v>
      </c>
      <c r="B31" s="7" t="n"/>
      <c r="C31" s="8" t="n"/>
      <c r="D31" s="8" t="n"/>
      <c r="E31" s="8" t="n"/>
      <c r="F31" s="9" t="n"/>
      <c r="G31" s="9" t="n"/>
      <c r="H31" s="9" t="n"/>
      <c r="I31" s="9" t="n"/>
      <c r="J31" s="10" t="n"/>
      <c r="K31" s="11">
        <f>IF(D31="","",IFERROR(HLOOKUP(D31,$D$40:$K$41,2,FALSE),""))</f>
        <v/>
      </c>
      <c r="L31" s="12">
        <f>IF(OR(I31="",J31="",K31=""),"",I31/1000*J31*K31)</f>
        <v/>
      </c>
      <c r="M31" s="7" t="n"/>
    </row>
    <row r="32" ht="18" customHeight="1">
      <c r="A32" s="6" t="n">
        <v>25</v>
      </c>
      <c r="B32" s="7" t="n"/>
      <c r="C32" s="8" t="n"/>
      <c r="D32" s="8" t="n"/>
      <c r="E32" s="8" t="n"/>
      <c r="F32" s="9" t="n"/>
      <c r="G32" s="9" t="n"/>
      <c r="H32" s="9" t="n"/>
      <c r="I32" s="9" t="n"/>
      <c r="J32" s="10" t="n"/>
      <c r="K32" s="11">
        <f>IF(D32="","",IFERROR(HLOOKUP(D32,$D$40:$K$41,2,FALSE),""))</f>
        <v/>
      </c>
      <c r="L32" s="12">
        <f>IF(OR(I32="",J32="",K32=""),"",I32/1000*J32*K32)</f>
        <v/>
      </c>
      <c r="M32" s="7" t="n"/>
    </row>
    <row r="33" ht="18" customHeight="1">
      <c r="A33" s="6" t="n">
        <v>26</v>
      </c>
      <c r="B33" s="7" t="n"/>
      <c r="C33" s="8" t="n"/>
      <c r="D33" s="8" t="n"/>
      <c r="E33" s="8" t="n"/>
      <c r="F33" s="9" t="n"/>
      <c r="G33" s="9" t="n"/>
      <c r="H33" s="9" t="n"/>
      <c r="I33" s="9" t="n"/>
      <c r="J33" s="10" t="n"/>
      <c r="K33" s="11">
        <f>IF(D33="","",IFERROR(HLOOKUP(D33,$D$40:$K$41,2,FALSE),""))</f>
        <v/>
      </c>
      <c r="L33" s="12">
        <f>IF(OR(I33="",J33="",K33=""),"",I33/1000*J33*K33)</f>
        <v/>
      </c>
      <c r="M33" s="7" t="n"/>
    </row>
    <row r="34" ht="18" customHeight="1">
      <c r="A34" s="6" t="n">
        <v>27</v>
      </c>
      <c r="B34" s="7" t="n"/>
      <c r="C34" s="8" t="n"/>
      <c r="D34" s="8" t="n"/>
      <c r="E34" s="8" t="n"/>
      <c r="F34" s="9" t="n"/>
      <c r="G34" s="9" t="n"/>
      <c r="H34" s="9" t="n"/>
      <c r="I34" s="9" t="n"/>
      <c r="J34" s="10" t="n"/>
      <c r="K34" s="11">
        <f>IF(D34="","",IFERROR(HLOOKUP(D34,$D$40:$K$41,2,FALSE),""))</f>
        <v/>
      </c>
      <c r="L34" s="12">
        <f>IF(OR(I34="",J34="",K34=""),"",I34/1000*J34*K34)</f>
        <v/>
      </c>
      <c r="M34" s="7" t="n"/>
    </row>
    <row r="35" ht="18" customHeight="1">
      <c r="A35" s="6" t="n">
        <v>28</v>
      </c>
      <c r="B35" s="7" t="n"/>
      <c r="C35" s="8" t="n"/>
      <c r="D35" s="8" t="n"/>
      <c r="E35" s="8" t="n"/>
      <c r="F35" s="9" t="n"/>
      <c r="G35" s="9" t="n"/>
      <c r="H35" s="9" t="n"/>
      <c r="I35" s="9" t="n"/>
      <c r="J35" s="10" t="n"/>
      <c r="K35" s="11">
        <f>IF(D35="","",IFERROR(HLOOKUP(D35,$D$40:$K$41,2,FALSE),""))</f>
        <v/>
      </c>
      <c r="L35" s="12">
        <f>IF(OR(I35="",J35="",K35=""),"",I35/1000*J35*K35)</f>
        <v/>
      </c>
      <c r="M35" s="7" t="n"/>
    </row>
    <row r="36" ht="18" customHeight="1">
      <c r="A36" s="6" t="n">
        <v>29</v>
      </c>
      <c r="B36" s="7" t="n"/>
      <c r="C36" s="8" t="n"/>
      <c r="D36" s="8" t="n"/>
      <c r="E36" s="8" t="n"/>
      <c r="F36" s="9" t="n"/>
      <c r="G36" s="9" t="n"/>
      <c r="H36" s="9" t="n"/>
      <c r="I36" s="9" t="n"/>
      <c r="J36" s="10" t="n"/>
      <c r="K36" s="11">
        <f>IF(D36="","",IFERROR(HLOOKUP(D36,$D$40:$K$41,2,FALSE),""))</f>
        <v/>
      </c>
      <c r="L36" s="12">
        <f>IF(OR(I36="",J36="",K36=""),"",I36/1000*J36*K36)</f>
        <v/>
      </c>
      <c r="M36" s="7" t="n"/>
    </row>
    <row r="37" ht="18" customHeight="1">
      <c r="A37" s="6" t="n">
        <v>30</v>
      </c>
      <c r="B37" s="7" t="n"/>
      <c r="C37" s="8" t="n"/>
      <c r="D37" s="8" t="n"/>
      <c r="E37" s="8" t="n"/>
      <c r="F37" s="9" t="n"/>
      <c r="G37" s="9" t="n"/>
      <c r="H37" s="9" t="n"/>
      <c r="I37" s="9" t="n"/>
      <c r="J37" s="10" t="n"/>
      <c r="K37" s="11">
        <f>IF(D37="","",IFERROR(HLOOKUP(D37,$D$40:$K$41,2,FALSE),""))</f>
        <v/>
      </c>
      <c r="L37" s="12">
        <f>IF(OR(I37="",J37="",K37=""),"",I37/1000*J37*K37)</f>
        <v/>
      </c>
      <c r="M37" s="7" t="n"/>
    </row>
    <row r="39" ht="18" customHeight="1">
      <c r="A39" s="13" t="inlineStr">
        <is>
          <t>径ごとの合計</t>
        </is>
      </c>
      <c r="B39" s="13" t="n"/>
      <c r="C39" s="13" t="n"/>
    </row>
    <row r="40" ht="18" customHeight="1">
      <c r="B40" s="14" t="inlineStr">
        <is>
          <t>呼び名</t>
        </is>
      </c>
      <c r="C40" s="14" t="n"/>
      <c r="D40" s="15" t="inlineStr">
        <is>
          <t>D10</t>
        </is>
      </c>
      <c r="E40" s="15" t="inlineStr">
        <is>
          <t>D13</t>
        </is>
      </c>
      <c r="F40" s="15" t="inlineStr">
        <is>
          <t>D16</t>
        </is>
      </c>
      <c r="G40" s="15" t="inlineStr">
        <is>
          <t>D19</t>
        </is>
      </c>
      <c r="H40" s="15" t="inlineStr">
        <is>
          <t>D22</t>
        </is>
      </c>
      <c r="I40" s="15" t="inlineStr">
        <is>
          <t>D25</t>
        </is>
      </c>
      <c r="J40" s="15" t="inlineStr">
        <is>
          <t>D29</t>
        </is>
      </c>
      <c r="K40" s="15" t="inlineStr">
        <is>
          <t>D32</t>
        </is>
      </c>
      <c r="L40" s="15" t="inlineStr">
        <is>
          <t>合計</t>
        </is>
      </c>
    </row>
    <row r="41" ht="18" customHeight="1">
      <c r="B41" s="14" t="inlineStr">
        <is>
          <t>単位質量（kg/m）</t>
        </is>
      </c>
      <c r="C41" s="14" t="n"/>
      <c r="D41" s="16" t="n">
        <v>0.5600000000000001</v>
      </c>
      <c r="E41" s="16" t="n">
        <v>0.995</v>
      </c>
      <c r="F41" s="16" t="n">
        <v>1.56</v>
      </c>
      <c r="G41" s="16" t="n">
        <v>2.25</v>
      </c>
      <c r="H41" s="16" t="n">
        <v>3.04</v>
      </c>
      <c r="I41" s="16" t="n">
        <v>3.98</v>
      </c>
      <c r="J41" s="16" t="n">
        <v>5.04</v>
      </c>
      <c r="K41" s="16" t="n">
        <v>6.23</v>
      </c>
      <c r="L41" s="17" t="inlineStr"/>
    </row>
    <row r="42" ht="18" customHeight="1">
      <c r="B42" s="14" t="inlineStr">
        <is>
          <t>本数</t>
        </is>
      </c>
      <c r="C42" s="14" t="n"/>
      <c r="D42" s="18">
        <f>SUMIF($D$8:$D$37,D$40,$J$8:$J$37)</f>
        <v/>
      </c>
      <c r="E42" s="18">
        <f>SUMIF($D$8:$D$37,E$40,$J$8:$J$37)</f>
        <v/>
      </c>
      <c r="F42" s="18">
        <f>SUMIF($D$8:$D$37,F$40,$J$8:$J$37)</f>
        <v/>
      </c>
      <c r="G42" s="18">
        <f>SUMIF($D$8:$D$37,G$40,$J$8:$J$37)</f>
        <v/>
      </c>
      <c r="H42" s="18">
        <f>SUMIF($D$8:$D$37,H$40,$J$8:$J$37)</f>
        <v/>
      </c>
      <c r="I42" s="18">
        <f>SUMIF($D$8:$D$37,I$40,$J$8:$J$37)</f>
        <v/>
      </c>
      <c r="J42" s="18">
        <f>SUMIF($D$8:$D$37,J$40,$J$8:$J$37)</f>
        <v/>
      </c>
      <c r="K42" s="18">
        <f>SUMIF($D$8:$D$37,K$40,$J$8:$J$37)</f>
        <v/>
      </c>
      <c r="L42" s="19">
        <f>SUM(D42:K42)</f>
        <v/>
      </c>
    </row>
    <row r="43" ht="18" customHeight="1">
      <c r="B43" s="14" t="inlineStr">
        <is>
          <t>長さの合計（m）</t>
        </is>
      </c>
      <c r="C43" s="14" t="n"/>
      <c r="D43" s="20">
        <f>D44/D41</f>
        <v/>
      </c>
      <c r="E43" s="20">
        <f>E44/E41</f>
        <v/>
      </c>
      <c r="F43" s="20">
        <f>F44/F41</f>
        <v/>
      </c>
      <c r="G43" s="20">
        <f>G44/G41</f>
        <v/>
      </c>
      <c r="H43" s="20">
        <f>H44/H41</f>
        <v/>
      </c>
      <c r="I43" s="20">
        <f>I44/I41</f>
        <v/>
      </c>
      <c r="J43" s="20">
        <f>J44/J41</f>
        <v/>
      </c>
      <c r="K43" s="20">
        <f>K44/K41</f>
        <v/>
      </c>
      <c r="L43" s="21">
        <f>SUM(D43:K43)</f>
        <v/>
      </c>
    </row>
    <row r="44" ht="18" customHeight="1">
      <c r="B44" s="14" t="inlineStr">
        <is>
          <t>重量（kg）</t>
        </is>
      </c>
      <c r="C44" s="14" t="n"/>
      <c r="D44" s="20">
        <f>SUMIF($D$8:$D$37,D$40,$L$8:$L$37)</f>
        <v/>
      </c>
      <c r="E44" s="20">
        <f>SUMIF($D$8:$D$37,E$40,$L$8:$L$37)</f>
        <v/>
      </c>
      <c r="F44" s="20">
        <f>SUMIF($D$8:$D$37,F$40,$L$8:$L$37)</f>
        <v/>
      </c>
      <c r="G44" s="20">
        <f>SUMIF($D$8:$D$37,G$40,$L$8:$L$37)</f>
        <v/>
      </c>
      <c r="H44" s="20">
        <f>SUMIF($D$8:$D$37,H$40,$L$8:$L$37)</f>
        <v/>
      </c>
      <c r="I44" s="20">
        <f>SUMIF($D$8:$D$37,I$40,$L$8:$L$37)</f>
        <v/>
      </c>
      <c r="J44" s="20">
        <f>SUMIF($D$8:$D$37,J$40,$L$8:$L$37)</f>
        <v/>
      </c>
      <c r="K44" s="20">
        <f>SUMIF($D$8:$D$37,K$40,$L$8:$L$37)</f>
        <v/>
      </c>
      <c r="L44" s="21">
        <f>SUM(D44:K44)</f>
        <v/>
      </c>
      <c r="M44" s="22">
        <f>TEXT(L44/1000,"0.000")&amp;" t"</f>
        <v/>
      </c>
    </row>
    <row r="46" ht="40" customHeight="1">
      <c r="A46" s="23" t="inlineStr">
        <is>
          <t>重量（kg）＝1本の長さ（m）×本数×単位質量（kg/m）。単位質量は JIS G 3112（鉄筋コンクリート用棒鋼）の異形棒鋼の値で、SD295・SD345 などの種類が違っても、呼び名が同じなら同じ値です。1本の長さは切る長さ（フックの余長を含む）を書き、曲げたときの伸びの見込み方は加工場・元請の決まりに合わせます。発注の前に図面・特記仕様で確かめてください。</t>
        </is>
      </c>
      <c r="B46" s="23" t="n"/>
      <c r="C46" s="23" t="n"/>
      <c r="D46" s="23" t="n"/>
      <c r="E46" s="23" t="n"/>
      <c r="F46" s="23" t="n"/>
      <c r="G46" s="23" t="n"/>
      <c r="H46" s="23" t="n"/>
      <c r="I46" s="23" t="n"/>
      <c r="J46" s="23" t="n"/>
      <c r="K46" s="23" t="n"/>
      <c r="L46" s="23" t="n"/>
      <c r="M46" s="23" t="n"/>
    </row>
  </sheetData>
  <mergeCells count="28">
    <mergeCell ref="C5:G5"/>
    <mergeCell ref="J6:J7"/>
    <mergeCell ref="H4:I4"/>
    <mergeCell ref="A6:A7"/>
    <mergeCell ref="B43:C43"/>
    <mergeCell ref="C4:G4"/>
    <mergeCell ref="B42:C42"/>
    <mergeCell ref="M6:M7"/>
    <mergeCell ref="E6:E7"/>
    <mergeCell ref="B6:B7"/>
    <mergeCell ref="J5:M5"/>
    <mergeCell ref="B44:C44"/>
    <mergeCell ref="A1:M1"/>
    <mergeCell ref="A5:B5"/>
    <mergeCell ref="L6:L7"/>
    <mergeCell ref="A39:C39"/>
    <mergeCell ref="B40:C40"/>
    <mergeCell ref="A4:B4"/>
    <mergeCell ref="A46:M46"/>
    <mergeCell ref="F6:H6"/>
    <mergeCell ref="J4:M4"/>
    <mergeCell ref="I6:I7"/>
    <mergeCell ref="H5:I5"/>
    <mergeCell ref="K6:K7"/>
    <mergeCell ref="C6:C7"/>
    <mergeCell ref="B41:C41"/>
    <mergeCell ref="D6:D7"/>
    <mergeCell ref="A2:M2"/>
  </mergeCells>
  <dataValidations count="2">
    <dataValidation sqref="D8:D37" showDropDown="0" showInputMessage="0" showErrorMessage="0" allowBlank="1" error="一覧から選ぶか、空欄のままにしてください。" type="list" errorStyle="warning">
      <formula1>"D10,D13,D16,D19,D22,D25,D29,D32"</formula1>
    </dataValidation>
    <dataValidation sqref="E8:E37" showDropDown="0" showInputMessage="0" showErrorMessage="0" allowBlank="1" error="一覧から選ぶか、空欄のままにしてください。" type="list" errorStyle="warning">
      <formula1>"直,片フック,両フック,L形,U形,スターラップ,フープ,幅止め,その他"</formula1>
    </dataValidation>
  </dataValidation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&amp;K808080無料のひな形と書き方：moekikozawa.com/apps/rebar-calc/tekkin-kakocho-template/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6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15" customWidth="1" min="2" max="2"/>
    <col width="7" customWidth="1" min="3" max="3"/>
    <col width="7" customWidth="1" min="4" max="4"/>
    <col width="11" customWidth="1" min="5" max="5"/>
    <col width="7" customWidth="1" min="6" max="6"/>
    <col width="7" customWidth="1" min="7" max="7"/>
    <col width="7" customWidth="1" min="8" max="8"/>
    <col width="10" customWidth="1" min="9" max="9"/>
    <col width="7" customWidth="1" min="10" max="10"/>
    <col width="9" customWidth="1" min="11" max="11"/>
    <col width="10" customWidth="1" min="12" max="12"/>
    <col width="17" customWidth="1" min="13" max="13"/>
  </cols>
  <sheetData>
    <row r="1" ht="30" customHeight="1">
      <c r="A1" s="1" t="inlineStr">
        <is>
          <t>鉄 筋 加 工 帳（拾 い 出 し 表）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2" t="inlineStr">
        <is>
          <t>重量（kg）は 1本の長さ×本数×単位質量 で自動で計算します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M3" s="24" t="inlineStr">
        <is>
          <t>記入例</t>
        </is>
      </c>
    </row>
    <row r="4" ht="20" customHeight="1">
      <c r="A4" s="3" t="inlineStr">
        <is>
          <t>工事名</t>
        </is>
      </c>
      <c r="B4" s="3" t="n"/>
      <c r="C4" s="25" t="inlineStr">
        <is>
          <t>◯◯邸新築工事</t>
        </is>
      </c>
      <c r="D4" s="25" t="n"/>
      <c r="E4" s="25" t="n"/>
      <c r="F4" s="25" t="n"/>
      <c r="G4" s="25" t="n"/>
      <c r="H4" s="3" t="inlineStr">
        <is>
          <t>作成日</t>
        </is>
      </c>
      <c r="I4" s="3" t="n"/>
      <c r="J4" s="25" t="inlineStr">
        <is>
          <t>2026年10月10日</t>
        </is>
      </c>
      <c r="K4" s="25" t="n"/>
      <c r="L4" s="25" t="n"/>
      <c r="M4" s="25" t="n"/>
    </row>
    <row r="5" ht="20" customHeight="1">
      <c r="A5" s="3" t="inlineStr">
        <is>
          <t>図面</t>
        </is>
      </c>
      <c r="B5" s="3" t="n"/>
      <c r="C5" s="25" t="inlineStr">
        <is>
          <t>基礎伏図・基礎梁リスト</t>
        </is>
      </c>
      <c r="D5" s="25" t="n"/>
      <c r="E5" s="25" t="n"/>
      <c r="F5" s="25" t="n"/>
      <c r="G5" s="25" t="n"/>
      <c r="H5" s="3" t="inlineStr">
        <is>
          <t>作成者</t>
        </is>
      </c>
      <c r="I5" s="3" t="n"/>
      <c r="J5" s="25" t="inlineStr">
        <is>
          <t>◯◯</t>
        </is>
      </c>
      <c r="K5" s="25" t="n"/>
      <c r="L5" s="25" t="n"/>
      <c r="M5" s="25" t="n"/>
    </row>
    <row r="6" ht="16" customHeight="1">
      <c r="A6" s="5" t="inlineStr">
        <is>
          <t>No.</t>
        </is>
      </c>
      <c r="B6" s="5" t="inlineStr">
        <is>
          <t>部位</t>
        </is>
      </c>
      <c r="C6" s="5" t="inlineStr">
        <is>
          <t>符号</t>
        </is>
      </c>
      <c r="D6" s="5" t="inlineStr">
        <is>
          <t>呼び名</t>
        </is>
      </c>
      <c r="E6" s="5" t="inlineStr">
        <is>
          <t>形状</t>
        </is>
      </c>
      <c r="F6" s="5" t="inlineStr">
        <is>
          <t>加工寸法（mm）</t>
        </is>
      </c>
      <c r="G6" s="5" t="n"/>
      <c r="H6" s="5" t="n"/>
      <c r="I6" s="5" t="inlineStr">
        <is>
          <t>1本の長さ
（mm）</t>
        </is>
      </c>
      <c r="J6" s="5" t="inlineStr">
        <is>
          <t>本数</t>
        </is>
      </c>
      <c r="K6" s="5" t="inlineStr">
        <is>
          <t>単位質量
（kg/m）</t>
        </is>
      </c>
      <c r="L6" s="5" t="inlineStr">
        <is>
          <t>重量
（kg）</t>
        </is>
      </c>
      <c r="M6" s="5" t="inlineStr">
        <is>
          <t>備考</t>
        </is>
      </c>
    </row>
    <row r="7" ht="16" customHeight="1">
      <c r="A7" s="5" t="n"/>
      <c r="B7" s="5" t="n"/>
      <c r="C7" s="5" t="n"/>
      <c r="D7" s="5" t="n"/>
      <c r="E7" s="5" t="n"/>
      <c r="F7" s="5" t="inlineStr">
        <is>
          <t>a</t>
        </is>
      </c>
      <c r="G7" s="5" t="inlineStr">
        <is>
          <t>b</t>
        </is>
      </c>
      <c r="H7" s="5" t="inlineStr">
        <is>
          <t>c</t>
        </is>
      </c>
      <c r="I7" s="5" t="n"/>
      <c r="J7" s="5" t="n"/>
      <c r="K7" s="5" t="n"/>
      <c r="L7" s="5" t="n"/>
      <c r="M7" s="5" t="n"/>
    </row>
    <row r="8" ht="18" customHeight="1">
      <c r="A8" s="6" t="n">
        <v>1</v>
      </c>
      <c r="B8" s="26" t="inlineStr">
        <is>
          <t>地中梁 上端筋</t>
        </is>
      </c>
      <c r="C8" s="27" t="inlineStr">
        <is>
          <t>FG1</t>
        </is>
      </c>
      <c r="D8" s="27" t="inlineStr">
        <is>
          <t>D19</t>
        </is>
      </c>
      <c r="E8" s="27" t="inlineStr">
        <is>
          <t>直</t>
        </is>
      </c>
      <c r="F8" s="28" t="n">
        <v>6800</v>
      </c>
      <c r="G8" s="9" t="n"/>
      <c r="H8" s="9" t="n"/>
      <c r="I8" s="28" t="n">
        <v>6800</v>
      </c>
      <c r="J8" s="29" t="n">
        <v>3</v>
      </c>
      <c r="K8" s="11">
        <f>IF(D8="","",IFERROR(HLOOKUP(D8,$D$40:$K$41,2,FALSE),""))</f>
        <v/>
      </c>
      <c r="L8" s="12">
        <f>IF(OR(I8="",J8="",K8=""),"",I8/1000*J8*K8)</f>
        <v/>
      </c>
      <c r="M8" s="7" t="inlineStr"/>
    </row>
    <row r="9" ht="18" customHeight="1">
      <c r="A9" s="6" t="n">
        <v>2</v>
      </c>
      <c r="B9" s="26" t="inlineStr">
        <is>
          <t>地中梁 下端筋</t>
        </is>
      </c>
      <c r="C9" s="27" t="inlineStr">
        <is>
          <t>FG1</t>
        </is>
      </c>
      <c r="D9" s="27" t="inlineStr">
        <is>
          <t>D19</t>
        </is>
      </c>
      <c r="E9" s="27" t="inlineStr">
        <is>
          <t>直</t>
        </is>
      </c>
      <c r="F9" s="28" t="n">
        <v>6800</v>
      </c>
      <c r="G9" s="9" t="n"/>
      <c r="H9" s="9" t="n"/>
      <c r="I9" s="28" t="n">
        <v>6800</v>
      </c>
      <c r="J9" s="29" t="n">
        <v>3</v>
      </c>
      <c r="K9" s="11">
        <f>IF(D9="","",IFERROR(HLOOKUP(D9,$D$40:$K$41,2,FALSE),""))</f>
        <v/>
      </c>
      <c r="L9" s="12">
        <f>IF(OR(I9="",J9="",K9=""),"",I9/1000*J9*K9)</f>
        <v/>
      </c>
      <c r="M9" s="7" t="inlineStr"/>
    </row>
    <row r="10" ht="18" customHeight="1">
      <c r="A10" s="6" t="n">
        <v>3</v>
      </c>
      <c r="B10" s="26" t="inlineStr">
        <is>
          <t>地中梁 腹筋</t>
        </is>
      </c>
      <c r="C10" s="27" t="inlineStr">
        <is>
          <t>FG1</t>
        </is>
      </c>
      <c r="D10" s="27" t="inlineStr">
        <is>
          <t>D10</t>
        </is>
      </c>
      <c r="E10" s="27" t="inlineStr">
        <is>
          <t>直</t>
        </is>
      </c>
      <c r="F10" s="28" t="n">
        <v>6300</v>
      </c>
      <c r="G10" s="9" t="n"/>
      <c r="H10" s="9" t="n"/>
      <c r="I10" s="28" t="n">
        <v>6300</v>
      </c>
      <c r="J10" s="29" t="n">
        <v>2</v>
      </c>
      <c r="K10" s="11">
        <f>IF(D10="","",IFERROR(HLOOKUP(D10,$D$40:$K$41,2,FALSE),""))</f>
        <v/>
      </c>
      <c r="L10" s="12">
        <f>IF(OR(I10="",J10="",K10=""),"",I10/1000*J10*K10)</f>
        <v/>
      </c>
      <c r="M10" s="7" t="inlineStr"/>
    </row>
    <row r="11" ht="18" customHeight="1">
      <c r="A11" s="6" t="n">
        <v>4</v>
      </c>
      <c r="B11" s="26" t="inlineStr">
        <is>
          <t>地中梁 あばら筋</t>
        </is>
      </c>
      <c r="C11" s="27" t="inlineStr">
        <is>
          <t>FG1</t>
        </is>
      </c>
      <c r="D11" s="27" t="inlineStr">
        <is>
          <t>D10</t>
        </is>
      </c>
      <c r="E11" s="27" t="inlineStr">
        <is>
          <t>スターラップ</t>
        </is>
      </c>
      <c r="F11" s="28" t="n">
        <v>250</v>
      </c>
      <c r="G11" s="28" t="n">
        <v>550</v>
      </c>
      <c r="H11" s="9" t="n"/>
      <c r="I11" s="28" t="n">
        <v>1800</v>
      </c>
      <c r="J11" s="29" t="n">
        <v>31</v>
      </c>
      <c r="K11" s="11">
        <f>IF(D11="","",IFERROR(HLOOKUP(D11,$D$40:$K$41,2,FALSE),""))</f>
        <v/>
      </c>
      <c r="L11" s="12">
        <f>IF(OR(I11="",J11="",K11=""),"",I11/1000*J11*K11)</f>
        <v/>
      </c>
      <c r="M11" s="26" t="inlineStr">
        <is>
          <t>@200・フック込み</t>
        </is>
      </c>
    </row>
    <row r="12" ht="18" customHeight="1">
      <c r="A12" s="6" t="n">
        <v>5</v>
      </c>
      <c r="B12" s="26" t="inlineStr">
        <is>
          <t>地中梁 幅止め筋</t>
        </is>
      </c>
      <c r="C12" s="27" t="inlineStr">
        <is>
          <t>FG1</t>
        </is>
      </c>
      <c r="D12" s="27" t="inlineStr">
        <is>
          <t>D10</t>
        </is>
      </c>
      <c r="E12" s="27" t="inlineStr">
        <is>
          <t>両フック</t>
        </is>
      </c>
      <c r="F12" s="28" t="n">
        <v>250</v>
      </c>
      <c r="G12" s="9" t="n"/>
      <c r="H12" s="9" t="n"/>
      <c r="I12" s="28" t="n">
        <v>400</v>
      </c>
      <c r="J12" s="29" t="n">
        <v>11</v>
      </c>
      <c r="K12" s="11">
        <f>IF(D12="","",IFERROR(HLOOKUP(D12,$D$40:$K$41,2,FALSE),""))</f>
        <v/>
      </c>
      <c r="L12" s="12">
        <f>IF(OR(I12="",J12="",K12=""),"",I12/1000*J12*K12)</f>
        <v/>
      </c>
      <c r="M12" s="26" t="inlineStr">
        <is>
          <t>@600・フック込み</t>
        </is>
      </c>
    </row>
    <row r="13" ht="18" customHeight="1">
      <c r="A13" s="6" t="n">
        <v>6</v>
      </c>
      <c r="B13" s="7" t="n"/>
      <c r="C13" s="8" t="n"/>
      <c r="D13" s="8" t="n"/>
      <c r="E13" s="8" t="n"/>
      <c r="F13" s="9" t="n"/>
      <c r="G13" s="9" t="n"/>
      <c r="H13" s="9" t="n"/>
      <c r="I13" s="9" t="n"/>
      <c r="J13" s="10" t="n"/>
      <c r="K13" s="11">
        <f>IF(D13="","",IFERROR(HLOOKUP(D13,$D$40:$K$41,2,FALSE),""))</f>
        <v/>
      </c>
      <c r="L13" s="12">
        <f>IF(OR(I13="",J13="",K13=""),"",I13/1000*J13*K13)</f>
        <v/>
      </c>
      <c r="M13" s="7" t="n"/>
    </row>
    <row r="14" ht="18" customHeight="1">
      <c r="A14" s="6" t="n">
        <v>7</v>
      </c>
      <c r="B14" s="7" t="n"/>
      <c r="C14" s="8" t="n"/>
      <c r="D14" s="8" t="n"/>
      <c r="E14" s="8" t="n"/>
      <c r="F14" s="9" t="n"/>
      <c r="G14" s="9" t="n"/>
      <c r="H14" s="9" t="n"/>
      <c r="I14" s="9" t="n"/>
      <c r="J14" s="10" t="n"/>
      <c r="K14" s="11">
        <f>IF(D14="","",IFERROR(HLOOKUP(D14,$D$40:$K$41,2,FALSE),""))</f>
        <v/>
      </c>
      <c r="L14" s="12">
        <f>IF(OR(I14="",J14="",K14=""),"",I14/1000*J14*K14)</f>
        <v/>
      </c>
      <c r="M14" s="7" t="n"/>
    </row>
    <row r="15" ht="18" customHeight="1">
      <c r="A15" s="6" t="n">
        <v>8</v>
      </c>
      <c r="B15" s="7" t="n"/>
      <c r="C15" s="8" t="n"/>
      <c r="D15" s="8" t="n"/>
      <c r="E15" s="8" t="n"/>
      <c r="F15" s="9" t="n"/>
      <c r="G15" s="9" t="n"/>
      <c r="H15" s="9" t="n"/>
      <c r="I15" s="9" t="n"/>
      <c r="J15" s="10" t="n"/>
      <c r="K15" s="11">
        <f>IF(D15="","",IFERROR(HLOOKUP(D15,$D$40:$K$41,2,FALSE),""))</f>
        <v/>
      </c>
      <c r="L15" s="12">
        <f>IF(OR(I15="",J15="",K15=""),"",I15/1000*J15*K15)</f>
        <v/>
      </c>
      <c r="M15" s="7" t="n"/>
    </row>
    <row r="16" ht="18" customHeight="1">
      <c r="A16" s="6" t="n">
        <v>9</v>
      </c>
      <c r="B16" s="7" t="n"/>
      <c r="C16" s="8" t="n"/>
      <c r="D16" s="8" t="n"/>
      <c r="E16" s="8" t="n"/>
      <c r="F16" s="9" t="n"/>
      <c r="G16" s="9" t="n"/>
      <c r="H16" s="9" t="n"/>
      <c r="I16" s="9" t="n"/>
      <c r="J16" s="10" t="n"/>
      <c r="K16" s="11">
        <f>IF(D16="","",IFERROR(HLOOKUP(D16,$D$40:$K$41,2,FALSE),""))</f>
        <v/>
      </c>
      <c r="L16" s="12">
        <f>IF(OR(I16="",J16="",K16=""),"",I16/1000*J16*K16)</f>
        <v/>
      </c>
      <c r="M16" s="7" t="n"/>
    </row>
    <row r="17" ht="18" customHeight="1">
      <c r="A17" s="6" t="n">
        <v>10</v>
      </c>
      <c r="B17" s="7" t="n"/>
      <c r="C17" s="8" t="n"/>
      <c r="D17" s="8" t="n"/>
      <c r="E17" s="8" t="n"/>
      <c r="F17" s="9" t="n"/>
      <c r="G17" s="9" t="n"/>
      <c r="H17" s="9" t="n"/>
      <c r="I17" s="9" t="n"/>
      <c r="J17" s="10" t="n"/>
      <c r="K17" s="11">
        <f>IF(D17="","",IFERROR(HLOOKUP(D17,$D$40:$K$41,2,FALSE),""))</f>
        <v/>
      </c>
      <c r="L17" s="12">
        <f>IF(OR(I17="",J17="",K17=""),"",I17/1000*J17*K17)</f>
        <v/>
      </c>
      <c r="M17" s="7" t="n"/>
    </row>
    <row r="18" ht="18" customHeight="1">
      <c r="A18" s="6" t="n">
        <v>11</v>
      </c>
      <c r="B18" s="7" t="n"/>
      <c r="C18" s="8" t="n"/>
      <c r="D18" s="8" t="n"/>
      <c r="E18" s="8" t="n"/>
      <c r="F18" s="9" t="n"/>
      <c r="G18" s="9" t="n"/>
      <c r="H18" s="9" t="n"/>
      <c r="I18" s="9" t="n"/>
      <c r="J18" s="10" t="n"/>
      <c r="K18" s="11">
        <f>IF(D18="","",IFERROR(HLOOKUP(D18,$D$40:$K$41,2,FALSE),""))</f>
        <v/>
      </c>
      <c r="L18" s="12">
        <f>IF(OR(I18="",J18="",K18=""),"",I18/1000*J18*K18)</f>
        <v/>
      </c>
      <c r="M18" s="7" t="n"/>
    </row>
    <row r="19" ht="18" customHeight="1">
      <c r="A19" s="6" t="n">
        <v>12</v>
      </c>
      <c r="B19" s="7" t="n"/>
      <c r="C19" s="8" t="n"/>
      <c r="D19" s="8" t="n"/>
      <c r="E19" s="8" t="n"/>
      <c r="F19" s="9" t="n"/>
      <c r="G19" s="9" t="n"/>
      <c r="H19" s="9" t="n"/>
      <c r="I19" s="9" t="n"/>
      <c r="J19" s="10" t="n"/>
      <c r="K19" s="11">
        <f>IF(D19="","",IFERROR(HLOOKUP(D19,$D$40:$K$41,2,FALSE),""))</f>
        <v/>
      </c>
      <c r="L19" s="12">
        <f>IF(OR(I19="",J19="",K19=""),"",I19/1000*J19*K19)</f>
        <v/>
      </c>
      <c r="M19" s="7" t="n"/>
    </row>
    <row r="20" ht="18" customHeight="1">
      <c r="A20" s="6" t="n">
        <v>13</v>
      </c>
      <c r="B20" s="7" t="n"/>
      <c r="C20" s="8" t="n"/>
      <c r="D20" s="8" t="n"/>
      <c r="E20" s="8" t="n"/>
      <c r="F20" s="9" t="n"/>
      <c r="G20" s="9" t="n"/>
      <c r="H20" s="9" t="n"/>
      <c r="I20" s="9" t="n"/>
      <c r="J20" s="10" t="n"/>
      <c r="K20" s="11">
        <f>IF(D20="","",IFERROR(HLOOKUP(D20,$D$40:$K$41,2,FALSE),""))</f>
        <v/>
      </c>
      <c r="L20" s="12">
        <f>IF(OR(I20="",J20="",K20=""),"",I20/1000*J20*K20)</f>
        <v/>
      </c>
      <c r="M20" s="7" t="n"/>
    </row>
    <row r="21" ht="18" customHeight="1">
      <c r="A21" s="6" t="n">
        <v>14</v>
      </c>
      <c r="B21" s="7" t="n"/>
      <c r="C21" s="8" t="n"/>
      <c r="D21" s="8" t="n"/>
      <c r="E21" s="8" t="n"/>
      <c r="F21" s="9" t="n"/>
      <c r="G21" s="9" t="n"/>
      <c r="H21" s="9" t="n"/>
      <c r="I21" s="9" t="n"/>
      <c r="J21" s="10" t="n"/>
      <c r="K21" s="11">
        <f>IF(D21="","",IFERROR(HLOOKUP(D21,$D$40:$K$41,2,FALSE),""))</f>
        <v/>
      </c>
      <c r="L21" s="12">
        <f>IF(OR(I21="",J21="",K21=""),"",I21/1000*J21*K21)</f>
        <v/>
      </c>
      <c r="M21" s="7" t="n"/>
    </row>
    <row r="22" ht="18" customHeight="1">
      <c r="A22" s="6" t="n">
        <v>15</v>
      </c>
      <c r="B22" s="7" t="n"/>
      <c r="C22" s="8" t="n"/>
      <c r="D22" s="8" t="n"/>
      <c r="E22" s="8" t="n"/>
      <c r="F22" s="9" t="n"/>
      <c r="G22" s="9" t="n"/>
      <c r="H22" s="9" t="n"/>
      <c r="I22" s="9" t="n"/>
      <c r="J22" s="10" t="n"/>
      <c r="K22" s="11">
        <f>IF(D22="","",IFERROR(HLOOKUP(D22,$D$40:$K$41,2,FALSE),""))</f>
        <v/>
      </c>
      <c r="L22" s="12">
        <f>IF(OR(I22="",J22="",K22=""),"",I22/1000*J22*K22)</f>
        <v/>
      </c>
      <c r="M22" s="7" t="n"/>
    </row>
    <row r="23" ht="18" customHeight="1">
      <c r="A23" s="6" t="n">
        <v>16</v>
      </c>
      <c r="B23" s="7" t="n"/>
      <c r="C23" s="8" t="n"/>
      <c r="D23" s="8" t="n"/>
      <c r="E23" s="8" t="n"/>
      <c r="F23" s="9" t="n"/>
      <c r="G23" s="9" t="n"/>
      <c r="H23" s="9" t="n"/>
      <c r="I23" s="9" t="n"/>
      <c r="J23" s="10" t="n"/>
      <c r="K23" s="11">
        <f>IF(D23="","",IFERROR(HLOOKUP(D23,$D$40:$K$41,2,FALSE),""))</f>
        <v/>
      </c>
      <c r="L23" s="12">
        <f>IF(OR(I23="",J23="",K23=""),"",I23/1000*J23*K23)</f>
        <v/>
      </c>
      <c r="M23" s="7" t="n"/>
    </row>
    <row r="24" ht="18" customHeight="1">
      <c r="A24" s="6" t="n">
        <v>17</v>
      </c>
      <c r="B24" s="7" t="n"/>
      <c r="C24" s="8" t="n"/>
      <c r="D24" s="8" t="n"/>
      <c r="E24" s="8" t="n"/>
      <c r="F24" s="9" t="n"/>
      <c r="G24" s="9" t="n"/>
      <c r="H24" s="9" t="n"/>
      <c r="I24" s="9" t="n"/>
      <c r="J24" s="10" t="n"/>
      <c r="K24" s="11">
        <f>IF(D24="","",IFERROR(HLOOKUP(D24,$D$40:$K$41,2,FALSE),""))</f>
        <v/>
      </c>
      <c r="L24" s="12">
        <f>IF(OR(I24="",J24="",K24=""),"",I24/1000*J24*K24)</f>
        <v/>
      </c>
      <c r="M24" s="7" t="n"/>
    </row>
    <row r="25" ht="18" customHeight="1">
      <c r="A25" s="6" t="n">
        <v>18</v>
      </c>
      <c r="B25" s="7" t="n"/>
      <c r="C25" s="8" t="n"/>
      <c r="D25" s="8" t="n"/>
      <c r="E25" s="8" t="n"/>
      <c r="F25" s="9" t="n"/>
      <c r="G25" s="9" t="n"/>
      <c r="H25" s="9" t="n"/>
      <c r="I25" s="9" t="n"/>
      <c r="J25" s="10" t="n"/>
      <c r="K25" s="11">
        <f>IF(D25="","",IFERROR(HLOOKUP(D25,$D$40:$K$41,2,FALSE),""))</f>
        <v/>
      </c>
      <c r="L25" s="12">
        <f>IF(OR(I25="",J25="",K25=""),"",I25/1000*J25*K25)</f>
        <v/>
      </c>
      <c r="M25" s="7" t="n"/>
    </row>
    <row r="26" ht="18" customHeight="1">
      <c r="A26" s="6" t="n">
        <v>19</v>
      </c>
      <c r="B26" s="7" t="n"/>
      <c r="C26" s="8" t="n"/>
      <c r="D26" s="8" t="n"/>
      <c r="E26" s="8" t="n"/>
      <c r="F26" s="9" t="n"/>
      <c r="G26" s="9" t="n"/>
      <c r="H26" s="9" t="n"/>
      <c r="I26" s="9" t="n"/>
      <c r="J26" s="10" t="n"/>
      <c r="K26" s="11">
        <f>IF(D26="","",IFERROR(HLOOKUP(D26,$D$40:$K$41,2,FALSE),""))</f>
        <v/>
      </c>
      <c r="L26" s="12">
        <f>IF(OR(I26="",J26="",K26=""),"",I26/1000*J26*K26)</f>
        <v/>
      </c>
      <c r="M26" s="7" t="n"/>
    </row>
    <row r="27" ht="18" customHeight="1">
      <c r="A27" s="6" t="n">
        <v>20</v>
      </c>
      <c r="B27" s="7" t="n"/>
      <c r="C27" s="8" t="n"/>
      <c r="D27" s="8" t="n"/>
      <c r="E27" s="8" t="n"/>
      <c r="F27" s="9" t="n"/>
      <c r="G27" s="9" t="n"/>
      <c r="H27" s="9" t="n"/>
      <c r="I27" s="9" t="n"/>
      <c r="J27" s="10" t="n"/>
      <c r="K27" s="11">
        <f>IF(D27="","",IFERROR(HLOOKUP(D27,$D$40:$K$41,2,FALSE),""))</f>
        <v/>
      </c>
      <c r="L27" s="12">
        <f>IF(OR(I27="",J27="",K27=""),"",I27/1000*J27*K27)</f>
        <v/>
      </c>
      <c r="M27" s="7" t="n"/>
    </row>
    <row r="28" ht="18" customHeight="1">
      <c r="A28" s="6" t="n">
        <v>21</v>
      </c>
      <c r="B28" s="7" t="n"/>
      <c r="C28" s="8" t="n"/>
      <c r="D28" s="8" t="n"/>
      <c r="E28" s="8" t="n"/>
      <c r="F28" s="9" t="n"/>
      <c r="G28" s="9" t="n"/>
      <c r="H28" s="9" t="n"/>
      <c r="I28" s="9" t="n"/>
      <c r="J28" s="10" t="n"/>
      <c r="K28" s="11">
        <f>IF(D28="","",IFERROR(HLOOKUP(D28,$D$40:$K$41,2,FALSE),""))</f>
        <v/>
      </c>
      <c r="L28" s="12">
        <f>IF(OR(I28="",J28="",K28=""),"",I28/1000*J28*K28)</f>
        <v/>
      </c>
      <c r="M28" s="7" t="n"/>
    </row>
    <row r="29" ht="18" customHeight="1">
      <c r="A29" s="6" t="n">
        <v>22</v>
      </c>
      <c r="B29" s="7" t="n"/>
      <c r="C29" s="8" t="n"/>
      <c r="D29" s="8" t="n"/>
      <c r="E29" s="8" t="n"/>
      <c r="F29" s="9" t="n"/>
      <c r="G29" s="9" t="n"/>
      <c r="H29" s="9" t="n"/>
      <c r="I29" s="9" t="n"/>
      <c r="J29" s="10" t="n"/>
      <c r="K29" s="11">
        <f>IF(D29="","",IFERROR(HLOOKUP(D29,$D$40:$K$41,2,FALSE),""))</f>
        <v/>
      </c>
      <c r="L29" s="12">
        <f>IF(OR(I29="",J29="",K29=""),"",I29/1000*J29*K29)</f>
        <v/>
      </c>
      <c r="M29" s="7" t="n"/>
    </row>
    <row r="30" ht="18" customHeight="1">
      <c r="A30" s="6" t="n">
        <v>23</v>
      </c>
      <c r="B30" s="7" t="n"/>
      <c r="C30" s="8" t="n"/>
      <c r="D30" s="8" t="n"/>
      <c r="E30" s="8" t="n"/>
      <c r="F30" s="9" t="n"/>
      <c r="G30" s="9" t="n"/>
      <c r="H30" s="9" t="n"/>
      <c r="I30" s="9" t="n"/>
      <c r="J30" s="10" t="n"/>
      <c r="K30" s="11">
        <f>IF(D30="","",IFERROR(HLOOKUP(D30,$D$40:$K$41,2,FALSE),""))</f>
        <v/>
      </c>
      <c r="L30" s="12">
        <f>IF(OR(I30="",J30="",K30=""),"",I30/1000*J30*K30)</f>
        <v/>
      </c>
      <c r="M30" s="7" t="n"/>
    </row>
    <row r="31" ht="18" customHeight="1">
      <c r="A31" s="6" t="n">
        <v>24</v>
      </c>
      <c r="B31" s="7" t="n"/>
      <c r="C31" s="8" t="n"/>
      <c r="D31" s="8" t="n"/>
      <c r="E31" s="8" t="n"/>
      <c r="F31" s="9" t="n"/>
      <c r="G31" s="9" t="n"/>
      <c r="H31" s="9" t="n"/>
      <c r="I31" s="9" t="n"/>
      <c r="J31" s="10" t="n"/>
      <c r="K31" s="11">
        <f>IF(D31="","",IFERROR(HLOOKUP(D31,$D$40:$K$41,2,FALSE),""))</f>
        <v/>
      </c>
      <c r="L31" s="12">
        <f>IF(OR(I31="",J31="",K31=""),"",I31/1000*J31*K31)</f>
        <v/>
      </c>
      <c r="M31" s="7" t="n"/>
    </row>
    <row r="32" ht="18" customHeight="1">
      <c r="A32" s="6" t="n">
        <v>25</v>
      </c>
      <c r="B32" s="7" t="n"/>
      <c r="C32" s="8" t="n"/>
      <c r="D32" s="8" t="n"/>
      <c r="E32" s="8" t="n"/>
      <c r="F32" s="9" t="n"/>
      <c r="G32" s="9" t="n"/>
      <c r="H32" s="9" t="n"/>
      <c r="I32" s="9" t="n"/>
      <c r="J32" s="10" t="n"/>
      <c r="K32" s="11">
        <f>IF(D32="","",IFERROR(HLOOKUP(D32,$D$40:$K$41,2,FALSE),""))</f>
        <v/>
      </c>
      <c r="L32" s="12">
        <f>IF(OR(I32="",J32="",K32=""),"",I32/1000*J32*K32)</f>
        <v/>
      </c>
      <c r="M32" s="7" t="n"/>
    </row>
    <row r="33" ht="18" customHeight="1">
      <c r="A33" s="6" t="n">
        <v>26</v>
      </c>
      <c r="B33" s="7" t="n"/>
      <c r="C33" s="8" t="n"/>
      <c r="D33" s="8" t="n"/>
      <c r="E33" s="8" t="n"/>
      <c r="F33" s="9" t="n"/>
      <c r="G33" s="9" t="n"/>
      <c r="H33" s="9" t="n"/>
      <c r="I33" s="9" t="n"/>
      <c r="J33" s="10" t="n"/>
      <c r="K33" s="11">
        <f>IF(D33="","",IFERROR(HLOOKUP(D33,$D$40:$K$41,2,FALSE),""))</f>
        <v/>
      </c>
      <c r="L33" s="12">
        <f>IF(OR(I33="",J33="",K33=""),"",I33/1000*J33*K33)</f>
        <v/>
      </c>
      <c r="M33" s="7" t="n"/>
    </row>
    <row r="34" ht="18" customHeight="1">
      <c r="A34" s="6" t="n">
        <v>27</v>
      </c>
      <c r="B34" s="7" t="n"/>
      <c r="C34" s="8" t="n"/>
      <c r="D34" s="8" t="n"/>
      <c r="E34" s="8" t="n"/>
      <c r="F34" s="9" t="n"/>
      <c r="G34" s="9" t="n"/>
      <c r="H34" s="9" t="n"/>
      <c r="I34" s="9" t="n"/>
      <c r="J34" s="10" t="n"/>
      <c r="K34" s="11">
        <f>IF(D34="","",IFERROR(HLOOKUP(D34,$D$40:$K$41,2,FALSE),""))</f>
        <v/>
      </c>
      <c r="L34" s="12">
        <f>IF(OR(I34="",J34="",K34=""),"",I34/1000*J34*K34)</f>
        <v/>
      </c>
      <c r="M34" s="7" t="n"/>
    </row>
    <row r="35" ht="18" customHeight="1">
      <c r="A35" s="6" t="n">
        <v>28</v>
      </c>
      <c r="B35" s="7" t="n"/>
      <c r="C35" s="8" t="n"/>
      <c r="D35" s="8" t="n"/>
      <c r="E35" s="8" t="n"/>
      <c r="F35" s="9" t="n"/>
      <c r="G35" s="9" t="n"/>
      <c r="H35" s="9" t="n"/>
      <c r="I35" s="9" t="n"/>
      <c r="J35" s="10" t="n"/>
      <c r="K35" s="11">
        <f>IF(D35="","",IFERROR(HLOOKUP(D35,$D$40:$K$41,2,FALSE),""))</f>
        <v/>
      </c>
      <c r="L35" s="12">
        <f>IF(OR(I35="",J35="",K35=""),"",I35/1000*J35*K35)</f>
        <v/>
      </c>
      <c r="M35" s="7" t="n"/>
    </row>
    <row r="36" ht="18" customHeight="1">
      <c r="A36" s="6" t="n">
        <v>29</v>
      </c>
      <c r="B36" s="7" t="n"/>
      <c r="C36" s="8" t="n"/>
      <c r="D36" s="8" t="n"/>
      <c r="E36" s="8" t="n"/>
      <c r="F36" s="9" t="n"/>
      <c r="G36" s="9" t="n"/>
      <c r="H36" s="9" t="n"/>
      <c r="I36" s="9" t="n"/>
      <c r="J36" s="10" t="n"/>
      <c r="K36" s="11">
        <f>IF(D36="","",IFERROR(HLOOKUP(D36,$D$40:$K$41,2,FALSE),""))</f>
        <v/>
      </c>
      <c r="L36" s="12">
        <f>IF(OR(I36="",J36="",K36=""),"",I36/1000*J36*K36)</f>
        <v/>
      </c>
      <c r="M36" s="7" t="n"/>
    </row>
    <row r="37" ht="18" customHeight="1">
      <c r="A37" s="6" t="n">
        <v>30</v>
      </c>
      <c r="B37" s="7" t="n"/>
      <c r="C37" s="8" t="n"/>
      <c r="D37" s="8" t="n"/>
      <c r="E37" s="8" t="n"/>
      <c r="F37" s="9" t="n"/>
      <c r="G37" s="9" t="n"/>
      <c r="H37" s="9" t="n"/>
      <c r="I37" s="9" t="n"/>
      <c r="J37" s="10" t="n"/>
      <c r="K37" s="11">
        <f>IF(D37="","",IFERROR(HLOOKUP(D37,$D$40:$K$41,2,FALSE),""))</f>
        <v/>
      </c>
      <c r="L37" s="12">
        <f>IF(OR(I37="",J37="",K37=""),"",I37/1000*J37*K37)</f>
        <v/>
      </c>
      <c r="M37" s="7" t="n"/>
    </row>
    <row r="39" ht="18" customHeight="1">
      <c r="A39" s="13" t="inlineStr">
        <is>
          <t>径ごとの合計</t>
        </is>
      </c>
      <c r="B39" s="13" t="n"/>
      <c r="C39" s="13" t="n"/>
    </row>
    <row r="40" ht="18" customHeight="1">
      <c r="B40" s="14" t="inlineStr">
        <is>
          <t>呼び名</t>
        </is>
      </c>
      <c r="C40" s="14" t="n"/>
      <c r="D40" s="15" t="inlineStr">
        <is>
          <t>D10</t>
        </is>
      </c>
      <c r="E40" s="15" t="inlineStr">
        <is>
          <t>D13</t>
        </is>
      </c>
      <c r="F40" s="15" t="inlineStr">
        <is>
          <t>D16</t>
        </is>
      </c>
      <c r="G40" s="15" t="inlineStr">
        <is>
          <t>D19</t>
        </is>
      </c>
      <c r="H40" s="15" t="inlineStr">
        <is>
          <t>D22</t>
        </is>
      </c>
      <c r="I40" s="15" t="inlineStr">
        <is>
          <t>D25</t>
        </is>
      </c>
      <c r="J40" s="15" t="inlineStr">
        <is>
          <t>D29</t>
        </is>
      </c>
      <c r="K40" s="15" t="inlineStr">
        <is>
          <t>D32</t>
        </is>
      </c>
      <c r="L40" s="15" t="inlineStr">
        <is>
          <t>合計</t>
        </is>
      </c>
    </row>
    <row r="41" ht="18" customHeight="1">
      <c r="B41" s="14" t="inlineStr">
        <is>
          <t>単位質量（kg/m）</t>
        </is>
      </c>
      <c r="C41" s="14" t="n"/>
      <c r="D41" s="16" t="n">
        <v>0.5600000000000001</v>
      </c>
      <c r="E41" s="16" t="n">
        <v>0.995</v>
      </c>
      <c r="F41" s="16" t="n">
        <v>1.56</v>
      </c>
      <c r="G41" s="16" t="n">
        <v>2.25</v>
      </c>
      <c r="H41" s="16" t="n">
        <v>3.04</v>
      </c>
      <c r="I41" s="16" t="n">
        <v>3.98</v>
      </c>
      <c r="J41" s="16" t="n">
        <v>5.04</v>
      </c>
      <c r="K41" s="16" t="n">
        <v>6.23</v>
      </c>
      <c r="L41" s="17" t="inlineStr"/>
    </row>
    <row r="42" ht="18" customHeight="1">
      <c r="B42" s="14" t="inlineStr">
        <is>
          <t>本数</t>
        </is>
      </c>
      <c r="C42" s="14" t="n"/>
      <c r="D42" s="18">
        <f>SUMIF($D$8:$D$37,D$40,$J$8:$J$37)</f>
        <v/>
      </c>
      <c r="E42" s="18">
        <f>SUMIF($D$8:$D$37,E$40,$J$8:$J$37)</f>
        <v/>
      </c>
      <c r="F42" s="18">
        <f>SUMIF($D$8:$D$37,F$40,$J$8:$J$37)</f>
        <v/>
      </c>
      <c r="G42" s="18">
        <f>SUMIF($D$8:$D$37,G$40,$J$8:$J$37)</f>
        <v/>
      </c>
      <c r="H42" s="18">
        <f>SUMIF($D$8:$D$37,H$40,$J$8:$J$37)</f>
        <v/>
      </c>
      <c r="I42" s="18">
        <f>SUMIF($D$8:$D$37,I$40,$J$8:$J$37)</f>
        <v/>
      </c>
      <c r="J42" s="18">
        <f>SUMIF($D$8:$D$37,J$40,$J$8:$J$37)</f>
        <v/>
      </c>
      <c r="K42" s="18">
        <f>SUMIF($D$8:$D$37,K$40,$J$8:$J$37)</f>
        <v/>
      </c>
      <c r="L42" s="19">
        <f>SUM(D42:K42)</f>
        <v/>
      </c>
    </row>
    <row r="43" ht="18" customHeight="1">
      <c r="B43" s="14" t="inlineStr">
        <is>
          <t>長さの合計（m）</t>
        </is>
      </c>
      <c r="C43" s="14" t="n"/>
      <c r="D43" s="20">
        <f>D44/D41</f>
        <v/>
      </c>
      <c r="E43" s="20">
        <f>E44/E41</f>
        <v/>
      </c>
      <c r="F43" s="20">
        <f>F44/F41</f>
        <v/>
      </c>
      <c r="G43" s="20">
        <f>G44/G41</f>
        <v/>
      </c>
      <c r="H43" s="20">
        <f>H44/H41</f>
        <v/>
      </c>
      <c r="I43" s="20">
        <f>I44/I41</f>
        <v/>
      </c>
      <c r="J43" s="20">
        <f>J44/J41</f>
        <v/>
      </c>
      <c r="K43" s="20">
        <f>K44/K41</f>
        <v/>
      </c>
      <c r="L43" s="21">
        <f>SUM(D43:K43)</f>
        <v/>
      </c>
    </row>
    <row r="44" ht="18" customHeight="1">
      <c r="B44" s="14" t="inlineStr">
        <is>
          <t>重量（kg）</t>
        </is>
      </c>
      <c r="C44" s="14" t="n"/>
      <c r="D44" s="20">
        <f>SUMIF($D$8:$D$37,D$40,$L$8:$L$37)</f>
        <v/>
      </c>
      <c r="E44" s="20">
        <f>SUMIF($D$8:$D$37,E$40,$L$8:$L$37)</f>
        <v/>
      </c>
      <c r="F44" s="20">
        <f>SUMIF($D$8:$D$37,F$40,$L$8:$L$37)</f>
        <v/>
      </c>
      <c r="G44" s="20">
        <f>SUMIF($D$8:$D$37,G$40,$L$8:$L$37)</f>
        <v/>
      </c>
      <c r="H44" s="20">
        <f>SUMIF($D$8:$D$37,H$40,$L$8:$L$37)</f>
        <v/>
      </c>
      <c r="I44" s="20">
        <f>SUMIF($D$8:$D$37,I$40,$L$8:$L$37)</f>
        <v/>
      </c>
      <c r="J44" s="20">
        <f>SUMIF($D$8:$D$37,J$40,$L$8:$L$37)</f>
        <v/>
      </c>
      <c r="K44" s="20">
        <f>SUMIF($D$8:$D$37,K$40,$L$8:$L$37)</f>
        <v/>
      </c>
      <c r="L44" s="21">
        <f>SUM(D44:K44)</f>
        <v/>
      </c>
      <c r="M44" s="22">
        <f>TEXT(L44/1000,"0.000")&amp;" t"</f>
        <v/>
      </c>
    </row>
    <row r="46" ht="40" customHeight="1">
      <c r="A46" s="23" t="inlineStr">
        <is>
          <t>重量（kg）＝1本の長さ（m）×本数×単位質量（kg/m）。単位質量は JIS G 3112（鉄筋コンクリート用棒鋼）の異形棒鋼の値で、SD295・SD345 などの種類が違っても、呼び名が同じなら同じ値です。1本の長さは切る長さ（フックの余長を含む）を書き、曲げたときの伸びの見込み方は加工場・元請の決まりに合わせます。発注の前に図面・特記仕様で確かめてください。</t>
        </is>
      </c>
      <c r="B46" s="23" t="n"/>
      <c r="C46" s="23" t="n"/>
      <c r="D46" s="23" t="n"/>
      <c r="E46" s="23" t="n"/>
      <c r="F46" s="23" t="n"/>
      <c r="G46" s="23" t="n"/>
      <c r="H46" s="23" t="n"/>
      <c r="I46" s="23" t="n"/>
      <c r="J46" s="23" t="n"/>
      <c r="K46" s="23" t="n"/>
      <c r="L46" s="23" t="n"/>
      <c r="M46" s="23" t="n"/>
    </row>
  </sheetData>
  <mergeCells count="28">
    <mergeCell ref="C5:G5"/>
    <mergeCell ref="J6:J7"/>
    <mergeCell ref="H4:I4"/>
    <mergeCell ref="A6:A7"/>
    <mergeCell ref="B43:C43"/>
    <mergeCell ref="C4:G4"/>
    <mergeCell ref="B42:C42"/>
    <mergeCell ref="M6:M7"/>
    <mergeCell ref="E6:E7"/>
    <mergeCell ref="B6:B7"/>
    <mergeCell ref="J5:M5"/>
    <mergeCell ref="B44:C44"/>
    <mergeCell ref="A1:M1"/>
    <mergeCell ref="A5:B5"/>
    <mergeCell ref="L6:L7"/>
    <mergeCell ref="A39:C39"/>
    <mergeCell ref="B40:C40"/>
    <mergeCell ref="A4:B4"/>
    <mergeCell ref="A46:M46"/>
    <mergeCell ref="F6:H6"/>
    <mergeCell ref="J4:M4"/>
    <mergeCell ref="I6:I7"/>
    <mergeCell ref="H5:I5"/>
    <mergeCell ref="K6:K7"/>
    <mergeCell ref="C6:C7"/>
    <mergeCell ref="B41:C41"/>
    <mergeCell ref="D6:D7"/>
    <mergeCell ref="A2:M2"/>
  </mergeCells>
  <dataValidations count="2">
    <dataValidation sqref="D8:D37" showDropDown="0" showInputMessage="0" showErrorMessage="0" allowBlank="1" error="一覧から選ぶか、空欄のままにしてください。" type="list" errorStyle="warning">
      <formula1>"D10,D13,D16,D19,D22,D25,D29,D32"</formula1>
    </dataValidation>
    <dataValidation sqref="E8:E37" showDropDown="0" showInputMessage="0" showErrorMessage="0" allowBlank="1" error="一覧から選ぶか、空欄のままにしてください。" type="list" errorStyle="warning">
      <formula1>"直,片フック,両フック,L形,U形,スターラップ,フープ,幅止め,その他"</formula1>
    </dataValidation>
  </dataValidation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&amp;K808080無料のひな形と書き方：moekikozawa.com/apps/rebar-calc/tekkin-kakocho-template/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鉄筋加工帳（拾い出し表）のひな形</dc:title>
  <dcterms:created xmlns:dcterms="http://purl.org/dc/terms/" xmlns:xsi="http://www.w3.org/2001/XMLSchema-instance" xsi:type="dcterms:W3CDTF">2026-10-10T06:52:59Z</dcterms:created>
  <dcterms:modified xmlns:dcterms="http://purl.org/dc/terms/" xmlns:xsi="http://www.w3.org/2001/XMLSchema-instance" xsi:type="dcterms:W3CDTF">2026-10-10T06:52:59Z</dcterms:modified>
  <cp:lastModifiedBy>poco_apps（moekikozawa.com）</cp:lastModifiedBy>
</cp:coreProperties>
</file>