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内訳明細" sheetId="2" state="visible" r:id="rId2"/>
    <sheet xmlns:r="http://schemas.openxmlformats.org/officeDocument/2006/relationships" name="記入例（見積書）" sheetId="3" state="visible" r:id="rId3"/>
    <sheet xmlns:r="http://schemas.openxmlformats.org/officeDocument/2006/relationships" name="記入例（内訳）" sheetId="4" state="visible" r:id="rId4"/>
  </sheets>
  <definedNames>
    <definedName name="_xlnm.Print_Titles" localSheetId="1">'内訳明細'!$5:$5</definedName>
    <definedName name="_xlnm.Print_Titles" localSheetId="3">'記入例（内訳）'!$5:$5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0&quot;日&quot;"/>
    <numFmt numFmtId="166" formatCode="#,##0.##"/>
  </numFmts>
  <fonts count="2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color rgb="009A958A"/>
      <sz val="10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b val="1"/>
      <sz val="8.5"/>
    </font>
    <font>
      <name val="游ゴシック"/>
      <b val="1"/>
      <sz val="9.5"/>
    </font>
    <font>
      <name val="游ゴシック"/>
      <sz val="7.5"/>
    </font>
    <font>
      <name val="游ゴシック"/>
      <b val="1"/>
      <sz val="11"/>
    </font>
    <font>
      <name val="游ゴシック"/>
      <b val="1"/>
      <sz val="14"/>
    </font>
    <font>
      <name val="游ゴシック"/>
      <sz val="8"/>
    </font>
    <font>
      <name val="游ゴシック"/>
      <color rgb="00444444"/>
      <sz val="7.5"/>
    </font>
    <font>
      <name val="游ゴシック"/>
      <sz val="9"/>
    </font>
    <font>
      <name val="游ゴシック"/>
      <color rgb="00555555"/>
      <sz val="8"/>
    </font>
    <font>
      <name val="游ゴシック"/>
      <b val="1"/>
      <color rgb="00B3261E"/>
      <sz val="10"/>
    </font>
    <font>
      <name val="游ゴシック"/>
      <b val="1"/>
      <color rgb="001F3A8A"/>
      <sz val="12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b val="1"/>
      <color rgb="001F3A8A"/>
      <sz val="8.5"/>
    </font>
    <font>
      <name val="游ゴシック"/>
      <b val="1"/>
      <color rgb="001F3A8A"/>
      <sz val="9.5"/>
    </font>
    <font>
      <name val="游ゴシック"/>
      <color rgb="001F3A8A"/>
      <sz val="7.5"/>
    </font>
    <font>
      <name val="游ゴシック"/>
      <b val="1"/>
      <color rgb="001F3A8A"/>
      <sz val="11"/>
    </font>
    <font>
      <name val="游ゴシック"/>
      <b val="1"/>
      <color rgb="001F3A8A"/>
      <sz val="14"/>
    </font>
    <font>
      <name val="游ゴシック"/>
      <color rgb="001F3A8A"/>
      <sz val="8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 wrapText="1"/>
    </xf>
    <xf numFmtId="164" fontId="11" fillId="0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bottom"/>
    </xf>
    <xf numFmtId="0" fontId="7" fillId="3" borderId="2" applyAlignment="1" pivotButton="0" quotePrefix="0" xfId="0">
      <alignment horizontal="center" vertical="center" wrapText="1"/>
    </xf>
    <xf numFmtId="3" fontId="6" fillId="0" borderId="2" applyAlignment="1" pivotButton="0" quotePrefix="0" xfId="0">
      <alignment horizontal="right" vertical="center" wrapText="1"/>
    </xf>
    <xf numFmtId="3" fontId="7" fillId="0" borderId="2" applyAlignment="1" pivotButton="0" quotePrefix="0" xfId="0">
      <alignment horizontal="right" vertical="center" wrapText="1"/>
    </xf>
    <xf numFmtId="0" fontId="4" fillId="2" borderId="2" applyAlignment="1" pivotButton="0" quotePrefix="0" xfId="0">
      <alignment horizontal="right" vertical="center" wrapText="1"/>
    </xf>
    <xf numFmtId="3" fontId="8" fillId="0" borderId="2" applyAlignment="1" pivotButton="0" quotePrefix="0" xfId="0">
      <alignment horizontal="right" vertical="center" wrapText="1"/>
    </xf>
    <xf numFmtId="0" fontId="9" fillId="0" borderId="2" applyAlignment="1" pivotButton="0" quotePrefix="0" xfId="0">
      <alignment horizontal="left" vertical="center" wrapText="1"/>
    </xf>
    <xf numFmtId="164" fontId="10" fillId="0" borderId="2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 wrapText="1"/>
    </xf>
    <xf numFmtId="165" fontId="6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top" wrapText="1"/>
    </xf>
    <xf numFmtId="0" fontId="14" fillId="0" borderId="2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 wrapText="1"/>
    </xf>
    <xf numFmtId="0" fontId="12" fillId="0" borderId="2" applyAlignment="1" pivotButton="0" quotePrefix="0" xfId="0">
      <alignment horizontal="center" vertical="center" wrapText="1"/>
    </xf>
    <xf numFmtId="166" fontId="6" fillId="0" borderId="2" applyAlignment="1" pivotButton="0" quotePrefix="0" xfId="0">
      <alignment horizontal="right" vertical="center" wrapText="1"/>
    </xf>
    <xf numFmtId="0" fontId="5" fillId="0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right" vertical="center" wrapText="1"/>
    </xf>
    <xf numFmtId="0" fontId="16" fillId="0" borderId="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9" fillId="0" borderId="2" applyAlignment="1" pivotButton="0" quotePrefix="0" xfId="0">
      <alignment horizontal="left" vertical="center" wrapText="1"/>
    </xf>
    <xf numFmtId="164" fontId="24" fillId="0" borderId="2" applyAlignment="1" pivotButton="0" quotePrefix="0" xfId="0">
      <alignment horizontal="center" vertical="center" wrapText="1"/>
    </xf>
    <xf numFmtId="3" fontId="19" fillId="0" borderId="2" applyAlignment="1" pivotButton="0" quotePrefix="0" xfId="0">
      <alignment horizontal="right" vertical="center" wrapText="1"/>
    </xf>
    <xf numFmtId="3" fontId="20" fillId="0" borderId="2" applyAlignment="1" pivotButton="0" quotePrefix="0" xfId="0">
      <alignment horizontal="right" vertical="center" wrapText="1"/>
    </xf>
    <xf numFmtId="3" fontId="21" fillId="0" borderId="2" applyAlignment="1" pivotButton="0" quotePrefix="0" xfId="0">
      <alignment horizontal="right" vertical="center" wrapText="1"/>
    </xf>
    <xf numFmtId="0" fontId="22" fillId="0" borderId="2" applyAlignment="1" pivotButton="0" quotePrefix="0" xfId="0">
      <alignment horizontal="left" vertical="center" wrapText="1"/>
    </xf>
    <xf numFmtId="164" fontId="23" fillId="0" borderId="2" applyAlignment="1" pivotButton="0" quotePrefix="0" xfId="0">
      <alignment horizontal="right" vertical="center" wrapText="1"/>
    </xf>
    <xf numFmtId="0" fontId="25" fillId="0" borderId="2" applyAlignment="1" pivotButton="0" quotePrefix="0" xfId="0">
      <alignment horizontal="left" vertical="center" wrapText="1"/>
    </xf>
    <xf numFmtId="165" fontId="19" fillId="0" borderId="2" applyAlignment="1" pivotButton="0" quotePrefix="0" xfId="0">
      <alignment horizontal="center" vertical="center" wrapText="1"/>
    </xf>
    <xf numFmtId="0" fontId="25" fillId="0" borderId="2" applyAlignment="1" pivotButton="0" quotePrefix="0" xfId="0">
      <alignment horizontal="left" vertical="top" wrapText="1"/>
    </xf>
    <xf numFmtId="0" fontId="26" fillId="0" borderId="2" applyAlignment="1" pivotButton="0" quotePrefix="0" xfId="0">
      <alignment horizontal="left" vertical="center" wrapText="1"/>
    </xf>
    <xf numFmtId="0" fontId="25" fillId="0" borderId="2" applyAlignment="1" pivotButton="0" quotePrefix="0" xfId="0">
      <alignment horizontal="center" vertical="center" wrapText="1"/>
    </xf>
    <xf numFmtId="166" fontId="19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2" customWidth="1" min="3" max="3"/>
    <col width="7" customWidth="1" min="4" max="4"/>
    <col width="7" customWidth="1" min="5" max="5"/>
    <col width="11" customWidth="1" min="6" max="6"/>
    <col width="13" customWidth="1" min="7" max="7"/>
    <col width="21" customWidth="1" min="8" max="8"/>
  </cols>
  <sheetData>
    <row r="1" ht="32" customHeight="1">
      <c r="A1" s="1" t="inlineStr">
        <is>
          <t>御　見　積　書</t>
        </is>
      </c>
      <c r="B1" s="1" t="n"/>
      <c r="C1" s="1" t="n"/>
      <c r="D1" s="1" t="n"/>
      <c r="E1" s="1" t="n"/>
      <c r="F1" s="1" t="n"/>
      <c r="G1" s="1" t="n"/>
      <c r="H1" s="1" t="n"/>
    </row>
    <row r="2">
      <c r="B2" s="2" t="inlineStr">
        <is>
          <t>工事の種別ごとの内訳（材料費・労務費）と工程つき</t>
        </is>
      </c>
      <c r="C2" s="2" t="n"/>
      <c r="D2" s="2" t="n"/>
      <c r="E2" s="2" t="n"/>
      <c r="F2" s="2" t="n"/>
      <c r="G2" s="2" t="n"/>
    </row>
    <row r="3">
      <c r="F3" s="3" t="inlineStr">
        <is>
          <t>見積日</t>
        </is>
      </c>
      <c r="G3" s="4" t="n"/>
      <c r="H3" s="4" t="n"/>
    </row>
    <row r="4" ht="24" customHeight="1">
      <c r="A4" s="5" t="inlineStr">
        <is>
          <t>様・御中</t>
        </is>
      </c>
      <c r="B4" s="5" t="n"/>
      <c r="C4" s="5" t="n"/>
      <c r="D4" s="5" t="n"/>
      <c r="F4" s="3" t="inlineStr">
        <is>
          <t>見積番号</t>
        </is>
      </c>
      <c r="G4" s="4" t="n"/>
      <c r="H4" s="4" t="n"/>
    </row>
    <row r="5">
      <c r="F5" s="3" t="inlineStr">
        <is>
          <t>有効期限</t>
        </is>
      </c>
      <c r="G5" s="6" t="n"/>
      <c r="H5" s="6" t="n"/>
    </row>
    <row r="6">
      <c r="A6" s="7" t="inlineStr">
        <is>
          <t>下記のとおり御見積申し上げます。</t>
        </is>
      </c>
      <c r="B6" s="7" t="n"/>
      <c r="C6" s="7" t="n"/>
      <c r="D6" s="7" t="n"/>
    </row>
    <row r="7" ht="26" customHeight="1">
      <c r="A7" s="3" t="inlineStr">
        <is>
          <t>工事名</t>
        </is>
      </c>
      <c r="B7" s="3" t="n"/>
      <c r="C7" s="6" t="n"/>
      <c r="D7" s="6" t="n"/>
      <c r="E7" s="6" t="n"/>
      <c r="F7" s="8" t="inlineStr">
        <is>
          <t>発行者</t>
        </is>
      </c>
      <c r="G7" s="6" t="n"/>
      <c r="H7" s="6" t="n"/>
    </row>
    <row r="8" ht="26" customHeight="1">
      <c r="A8" s="3" t="inlineStr">
        <is>
          <t>工事場所</t>
        </is>
      </c>
      <c r="B8" s="3" t="n"/>
      <c r="C8" s="6" t="n"/>
      <c r="D8" s="6" t="n"/>
      <c r="E8" s="6" t="n"/>
      <c r="F8" s="8" t="inlineStr">
        <is>
          <t>住所</t>
        </is>
      </c>
      <c r="G8" s="6" t="n"/>
      <c r="H8" s="6" t="n"/>
    </row>
    <row r="9" ht="26" customHeight="1">
      <c r="A9" s="3" t="inlineStr">
        <is>
          <t>工期（予定）</t>
        </is>
      </c>
      <c r="B9" s="3" t="n"/>
      <c r="C9" s="6" t="n"/>
      <c r="D9" s="6" t="n"/>
      <c r="E9" s="6" t="n"/>
      <c r="F9" s="8" t="inlineStr">
        <is>
          <t>電話</t>
        </is>
      </c>
      <c r="G9" s="6" t="n"/>
      <c r="H9" s="6" t="n"/>
    </row>
    <row r="10" ht="26" customHeight="1">
      <c r="A10" s="3" t="inlineStr">
        <is>
          <t>お支払条件</t>
        </is>
      </c>
      <c r="B10" s="3" t="n"/>
      <c r="C10" s="6" t="n"/>
      <c r="D10" s="6" t="n"/>
      <c r="E10" s="6" t="n"/>
      <c r="F10" s="8" t="inlineStr">
        <is>
          <t>建設業の許可</t>
        </is>
      </c>
      <c r="G10" s="6" t="n"/>
      <c r="H10" s="6" t="n"/>
    </row>
    <row r="11" ht="28" customHeight="1">
      <c r="A11" s="3" t="inlineStr">
        <is>
          <t>御見積金額（税込）</t>
        </is>
      </c>
      <c r="B11" s="3" t="n"/>
      <c r="C11" s="9">
        <f>H28</f>
        <v/>
      </c>
      <c r="D11" s="9" t="n"/>
      <c r="E11" s="9" t="n"/>
      <c r="F11" s="8" t="inlineStr">
        <is>
          <t>登録番号</t>
        </is>
      </c>
      <c r="G11" s="6" t="n"/>
      <c r="H11" s="6" t="n"/>
    </row>
    <row r="13">
      <c r="A13" s="10" t="inlineStr">
        <is>
          <t>見積の内訳（工事の種別ごと・金額は税抜）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 ht="20" customHeight="1">
      <c r="A14" s="11" t="inlineStr">
        <is>
          <t>工事の種別</t>
        </is>
      </c>
      <c r="B14" s="11" t="n"/>
      <c r="C14" s="11" t="n"/>
      <c r="D14" s="11" t="inlineStr">
        <is>
          <t>材料費</t>
        </is>
      </c>
      <c r="E14" s="11" t="n"/>
      <c r="F14" s="11" t="inlineStr">
        <is>
          <t>労務費</t>
        </is>
      </c>
      <c r="G14" s="11" t="inlineStr">
        <is>
          <t>その他の経費</t>
        </is>
      </c>
      <c r="H14" s="11" t="inlineStr">
        <is>
          <t>合計</t>
        </is>
      </c>
    </row>
    <row r="15" ht="18" customHeight="1">
      <c r="A15" s="6" t="n"/>
      <c r="B15" s="6" t="n"/>
      <c r="C15" s="6" t="n"/>
      <c r="D15" s="12">
        <f>IF($A15="","",SUMIFS('内訳明細'!$H$6:$H$35,'内訳明細'!$B$6:$B$35,$A15,'内訳明細'!$D$6:$D$35,"材料費"))</f>
        <v/>
      </c>
      <c r="E15" s="12" t="n"/>
      <c r="F15" s="12">
        <f>IF($A15="","",SUMIFS('内訳明細'!$H$6:$H$35,'内訳明細'!$B$6:$B$35,$A15,'内訳明細'!$D$6:$D$35,"労務費"))</f>
        <v/>
      </c>
      <c r="G15" s="12">
        <f>IF($A15="","",SUMIFS('内訳明細'!$H$6:$H$35,'内訳明細'!$B$6:$B$35,$A15,'内訳明細'!$D$6:$D$35,"その他"))</f>
        <v/>
      </c>
      <c r="H15" s="13">
        <f>IF($A15="","",SUM(D15,F15,G15))</f>
        <v/>
      </c>
    </row>
    <row r="16" ht="18" customHeight="1">
      <c r="A16" s="6" t="n"/>
      <c r="B16" s="6" t="n"/>
      <c r="C16" s="6" t="n"/>
      <c r="D16" s="12">
        <f>IF($A16="","",SUMIFS('内訳明細'!$H$6:$H$35,'内訳明細'!$B$6:$B$35,$A16,'内訳明細'!$D$6:$D$35,"材料費"))</f>
        <v/>
      </c>
      <c r="E16" s="12" t="n"/>
      <c r="F16" s="12">
        <f>IF($A16="","",SUMIFS('内訳明細'!$H$6:$H$35,'内訳明細'!$B$6:$B$35,$A16,'内訳明細'!$D$6:$D$35,"労務費"))</f>
        <v/>
      </c>
      <c r="G16" s="12">
        <f>IF($A16="","",SUMIFS('内訳明細'!$H$6:$H$35,'内訳明細'!$B$6:$B$35,$A16,'内訳明細'!$D$6:$D$35,"その他"))</f>
        <v/>
      </c>
      <c r="H16" s="13">
        <f>IF($A16="","",SUM(D16,F16,G16))</f>
        <v/>
      </c>
    </row>
    <row r="17" ht="18" customHeight="1">
      <c r="A17" s="6" t="n"/>
      <c r="B17" s="6" t="n"/>
      <c r="C17" s="6" t="n"/>
      <c r="D17" s="12">
        <f>IF($A17="","",SUMIFS('内訳明細'!$H$6:$H$35,'内訳明細'!$B$6:$B$35,$A17,'内訳明細'!$D$6:$D$35,"材料費"))</f>
        <v/>
      </c>
      <c r="E17" s="12" t="n"/>
      <c r="F17" s="12">
        <f>IF($A17="","",SUMIFS('内訳明細'!$H$6:$H$35,'内訳明細'!$B$6:$B$35,$A17,'内訳明細'!$D$6:$D$35,"労務費"))</f>
        <v/>
      </c>
      <c r="G17" s="12">
        <f>IF($A17="","",SUMIFS('内訳明細'!$H$6:$H$35,'内訳明細'!$B$6:$B$35,$A17,'内訳明細'!$D$6:$D$35,"その他"))</f>
        <v/>
      </c>
      <c r="H17" s="13">
        <f>IF($A17="","",SUM(D17,F17,G17))</f>
        <v/>
      </c>
    </row>
    <row r="18" ht="18" customHeight="1">
      <c r="A18" s="6" t="n"/>
      <c r="B18" s="6" t="n"/>
      <c r="C18" s="6" t="n"/>
      <c r="D18" s="12">
        <f>IF($A18="","",SUMIFS('内訳明細'!$H$6:$H$35,'内訳明細'!$B$6:$B$35,$A18,'内訳明細'!$D$6:$D$35,"材料費"))</f>
        <v/>
      </c>
      <c r="E18" s="12" t="n"/>
      <c r="F18" s="12">
        <f>IF($A18="","",SUMIFS('内訳明細'!$H$6:$H$35,'内訳明細'!$B$6:$B$35,$A18,'内訳明細'!$D$6:$D$35,"労務費"))</f>
        <v/>
      </c>
      <c r="G18" s="12">
        <f>IF($A18="","",SUMIFS('内訳明細'!$H$6:$H$35,'内訳明細'!$B$6:$B$35,$A18,'内訳明細'!$D$6:$D$35,"その他"))</f>
        <v/>
      </c>
      <c r="H18" s="13">
        <f>IF($A18="","",SUM(D18,F18,G18))</f>
        <v/>
      </c>
    </row>
    <row r="19" ht="18" customHeight="1">
      <c r="A19" s="6" t="n"/>
      <c r="B19" s="6" t="n"/>
      <c r="C19" s="6" t="n"/>
      <c r="D19" s="12">
        <f>IF($A19="","",SUMIFS('内訳明細'!$H$6:$H$35,'内訳明細'!$B$6:$B$35,$A19,'内訳明細'!$D$6:$D$35,"材料費"))</f>
        <v/>
      </c>
      <c r="E19" s="12" t="n"/>
      <c r="F19" s="12">
        <f>IF($A19="","",SUMIFS('内訳明細'!$H$6:$H$35,'内訳明細'!$B$6:$B$35,$A19,'内訳明細'!$D$6:$D$35,"労務費"))</f>
        <v/>
      </c>
      <c r="G19" s="12">
        <f>IF($A19="","",SUMIFS('内訳明細'!$H$6:$H$35,'内訳明細'!$B$6:$B$35,$A19,'内訳明細'!$D$6:$D$35,"その他"))</f>
        <v/>
      </c>
      <c r="H19" s="13">
        <f>IF($A19="","",SUM(D19,F19,G19))</f>
        <v/>
      </c>
    </row>
    <row r="20" ht="18" customHeight="1">
      <c r="A20" s="6" t="n"/>
      <c r="B20" s="6" t="n"/>
      <c r="C20" s="6" t="n"/>
      <c r="D20" s="12">
        <f>IF($A20="","",SUMIFS('内訳明細'!$H$6:$H$35,'内訳明細'!$B$6:$B$35,$A20,'内訳明細'!$D$6:$D$35,"材料費"))</f>
        <v/>
      </c>
      <c r="E20" s="12" t="n"/>
      <c r="F20" s="12">
        <f>IF($A20="","",SUMIFS('内訳明細'!$H$6:$H$35,'内訳明細'!$B$6:$B$35,$A20,'内訳明細'!$D$6:$D$35,"労務費"))</f>
        <v/>
      </c>
      <c r="G20" s="12">
        <f>IF($A20="","",SUMIFS('内訳明細'!$H$6:$H$35,'内訳明細'!$B$6:$B$35,$A20,'内訳明細'!$D$6:$D$35,"その他"))</f>
        <v/>
      </c>
      <c r="H20" s="13">
        <f>IF($A20="","",SUM(D20,F20,G20))</f>
        <v/>
      </c>
    </row>
    <row r="21" ht="19" customHeight="1">
      <c r="A21" s="14" t="inlineStr">
        <is>
          <t>直接工事費の計</t>
        </is>
      </c>
      <c r="B21" s="14" t="n"/>
      <c r="C21" s="14" t="n"/>
      <c r="D21" s="15">
        <f>SUM(D15:D20)</f>
        <v/>
      </c>
      <c r="E21" s="15" t="n"/>
      <c r="F21" s="15">
        <f>SUM(F15:F20)</f>
        <v/>
      </c>
      <c r="G21" s="15">
        <f>SUM(G15:G20)</f>
        <v/>
      </c>
      <c r="H21" s="15">
        <f>SUM(H15:H20)</f>
        <v/>
      </c>
    </row>
    <row r="22" ht="18" customHeight="1">
      <c r="A22" s="8" t="inlineStr">
        <is>
          <t>法定福利費（事業主負担分）</t>
        </is>
      </c>
      <c r="B22" s="8" t="n"/>
      <c r="C22" s="8" t="n"/>
      <c r="D22" s="16" t="n"/>
      <c r="E22" s="16" t="n"/>
      <c r="F22" s="16" t="n"/>
      <c r="G22" s="16" t="n"/>
      <c r="H22" s="12" t="n"/>
    </row>
    <row r="23" ht="18" customHeight="1">
      <c r="A23" s="8" t="inlineStr">
        <is>
          <t>安全衛生経費</t>
        </is>
      </c>
      <c r="B23" s="8" t="n"/>
      <c r="C23" s="8" t="n"/>
      <c r="D23" s="16" t="n"/>
      <c r="E23" s="16" t="n"/>
      <c r="F23" s="16" t="n"/>
      <c r="G23" s="16" t="n"/>
      <c r="H23" s="12" t="n"/>
    </row>
    <row r="24" ht="18" customHeight="1">
      <c r="A24" s="8" t="inlineStr">
        <is>
          <t>建設業退職金共済の掛金</t>
        </is>
      </c>
      <c r="B24" s="8" t="n"/>
      <c r="C24" s="8" t="n"/>
      <c r="D24" s="16" t="n"/>
      <c r="E24" s="16" t="n"/>
      <c r="F24" s="16" t="n"/>
      <c r="G24" s="16" t="n"/>
      <c r="H24" s="12" t="n"/>
    </row>
    <row r="25" ht="18" customHeight="1">
      <c r="A25" s="8" t="inlineStr">
        <is>
          <t>諸経費（現場管理費・一般管理費など）</t>
        </is>
      </c>
      <c r="B25" s="8" t="n"/>
      <c r="C25" s="8" t="n"/>
      <c r="D25" s="16" t="n"/>
      <c r="E25" s="16" t="n"/>
      <c r="F25" s="16" t="n"/>
      <c r="G25" s="16" t="n"/>
      <c r="H25" s="12" t="n"/>
    </row>
    <row r="26" ht="20" customHeight="1">
      <c r="E26" s="14" t="inlineStr">
        <is>
          <t>小計（税抜）</t>
        </is>
      </c>
      <c r="F26" s="14" t="n"/>
      <c r="G26" s="14" t="n"/>
      <c r="H26" s="15">
        <f>H21+SUM(H22:H25)</f>
        <v/>
      </c>
    </row>
    <row r="27" ht="20" customHeight="1">
      <c r="E27" s="14" t="inlineStr">
        <is>
          <t>消費税（10%）</t>
        </is>
      </c>
      <c r="F27" s="14" t="n"/>
      <c r="G27" s="14" t="n"/>
      <c r="H27" s="15">
        <f>ROUNDDOWN(H26*10/100,0)</f>
        <v/>
      </c>
    </row>
    <row r="28" ht="20" customHeight="1">
      <c r="E28" s="14" t="inlineStr">
        <is>
          <t>御見積金額（税込）</t>
        </is>
      </c>
      <c r="F28" s="14" t="n"/>
      <c r="G28" s="14" t="n"/>
      <c r="H28" s="17">
        <f>H26+H27</f>
        <v/>
      </c>
    </row>
    <row r="30">
      <c r="A30" s="10" t="inlineStr">
        <is>
          <t>工程ごとの作業と日数（準備は、ほかの工程と並行してよい）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0" customHeight="1">
      <c r="A31" s="11" t="inlineStr">
        <is>
          <t>No.</t>
        </is>
      </c>
      <c r="B31" s="11" t="inlineStr">
        <is>
          <t>工程</t>
        </is>
      </c>
      <c r="C31" s="11" t="n"/>
      <c r="D31" s="11" t="inlineStr">
        <is>
          <t>作業の内容</t>
        </is>
      </c>
      <c r="E31" s="11" t="n"/>
      <c r="F31" s="11" t="n"/>
      <c r="G31" s="11" t="inlineStr">
        <is>
          <t>準備の日数</t>
        </is>
      </c>
      <c r="H31" s="11" t="inlineStr">
        <is>
          <t>作業の日数</t>
        </is>
      </c>
    </row>
    <row r="32" ht="18" customHeight="1">
      <c r="A32" s="18" t="n">
        <v>1</v>
      </c>
      <c r="B32" s="6" t="n"/>
      <c r="C32" s="6" t="n"/>
      <c r="D32" s="19" t="n"/>
      <c r="E32" s="19" t="n"/>
      <c r="F32" s="19" t="n"/>
      <c r="G32" s="20" t="n"/>
      <c r="H32" s="20" t="n"/>
    </row>
    <row r="33" ht="18" customHeight="1">
      <c r="A33" s="18" t="n">
        <v>2</v>
      </c>
      <c r="B33" s="6" t="n"/>
      <c r="C33" s="6" t="n"/>
      <c r="D33" s="19" t="n"/>
      <c r="E33" s="19" t="n"/>
      <c r="F33" s="19" t="n"/>
      <c r="G33" s="20" t="n"/>
      <c r="H33" s="20" t="n"/>
    </row>
    <row r="34" ht="18" customHeight="1">
      <c r="A34" s="18" t="n">
        <v>3</v>
      </c>
      <c r="B34" s="6" t="n"/>
      <c r="C34" s="6" t="n"/>
      <c r="D34" s="19" t="n"/>
      <c r="E34" s="19" t="n"/>
      <c r="F34" s="19" t="n"/>
      <c r="G34" s="20" t="n"/>
      <c r="H34" s="20" t="n"/>
    </row>
    <row r="35" ht="18" customHeight="1">
      <c r="A35" s="18" t="n">
        <v>4</v>
      </c>
      <c r="B35" s="6" t="n"/>
      <c r="C35" s="6" t="n"/>
      <c r="D35" s="19" t="n"/>
      <c r="E35" s="19" t="n"/>
      <c r="F35" s="19" t="n"/>
      <c r="G35" s="20" t="n"/>
      <c r="H35" s="20" t="n"/>
    </row>
    <row r="36" ht="18" customHeight="1">
      <c r="A36" s="18" t="n">
        <v>5</v>
      </c>
      <c r="B36" s="6" t="n"/>
      <c r="C36" s="6" t="n"/>
      <c r="D36" s="19" t="n"/>
      <c r="E36" s="19" t="n"/>
      <c r="F36" s="19" t="n"/>
      <c r="G36" s="20" t="n"/>
      <c r="H36" s="20" t="n"/>
    </row>
    <row r="37" ht="18" customHeight="1">
      <c r="A37" s="18" t="n">
        <v>6</v>
      </c>
      <c r="B37" s="6" t="n"/>
      <c r="C37" s="6" t="n"/>
      <c r="D37" s="19" t="n"/>
      <c r="E37" s="19" t="n"/>
      <c r="F37" s="19" t="n"/>
      <c r="G37" s="20" t="n"/>
      <c r="H37" s="20" t="n"/>
    </row>
    <row r="39" ht="18" customHeight="1">
      <c r="A39" s="3" t="inlineStr">
        <is>
          <t>備考</t>
        </is>
      </c>
      <c r="B39" s="3" t="n"/>
      <c r="C39" s="21" t="n"/>
      <c r="D39" s="21" t="n"/>
      <c r="E39" s="21" t="n"/>
      <c r="F39" s="21" t="n"/>
      <c r="G39" s="21" t="n"/>
      <c r="H39" s="21" t="n"/>
    </row>
    <row r="40" ht="18" customHeight="1">
      <c r="A40" s="3" t="n"/>
      <c r="B40" s="3" t="n"/>
      <c r="C40" s="21" t="n"/>
      <c r="D40" s="21" t="n"/>
      <c r="E40" s="21" t="n"/>
      <c r="F40" s="21" t="n"/>
      <c r="G40" s="21" t="n"/>
      <c r="H40" s="21" t="n"/>
    </row>
    <row r="42" ht="46" customHeight="1">
      <c r="A42" s="22" t="inlineStr">
        <is>
          <t>工事の種別ごとの材料費・労務費・その他の経費は、内訳明細書の行を「工事の種別」と「区分」で足し上げた額です（種別の名前は表紙と内訳で同じ字に）。法定福利費・安全衛生経費・建設業退職金共済の掛金は、建設業法施行規則 第13条の12 が「適正な施工を確保するために不可欠な経費」とする3つです。消費税は小計に1回だけ掛け、1円未満は切り捨てにしています。</t>
        </is>
      </c>
      <c r="B42" s="22" t="n"/>
      <c r="C42" s="22" t="n"/>
      <c r="D42" s="22" t="n"/>
      <c r="E42" s="22" t="n"/>
      <c r="F42" s="22" t="n"/>
      <c r="G42" s="22" t="n"/>
      <c r="H42" s="22" t="n"/>
    </row>
  </sheetData>
  <mergeCells count="68">
    <mergeCell ref="B2:G2"/>
    <mergeCell ref="D20:E20"/>
    <mergeCell ref="A25:C25"/>
    <mergeCell ref="E28:G28"/>
    <mergeCell ref="A30:H30"/>
    <mergeCell ref="C39:H40"/>
    <mergeCell ref="D19:E19"/>
    <mergeCell ref="A4:D4"/>
    <mergeCell ref="A11:B11"/>
    <mergeCell ref="G11:H11"/>
    <mergeCell ref="D25:G25"/>
    <mergeCell ref="D32:F32"/>
    <mergeCell ref="C9:E9"/>
    <mergeCell ref="A18:C18"/>
    <mergeCell ref="D24:G24"/>
    <mergeCell ref="A21:C21"/>
    <mergeCell ref="B31:C31"/>
    <mergeCell ref="A1:H1"/>
    <mergeCell ref="G8:H8"/>
    <mergeCell ref="D21:E21"/>
    <mergeCell ref="D23:G23"/>
    <mergeCell ref="C11:E11"/>
    <mergeCell ref="A7:B7"/>
    <mergeCell ref="G7:H7"/>
    <mergeCell ref="A23:C23"/>
    <mergeCell ref="E27:G27"/>
    <mergeCell ref="D37:F37"/>
    <mergeCell ref="G10:H10"/>
    <mergeCell ref="A14:C14"/>
    <mergeCell ref="C8:E8"/>
    <mergeCell ref="A17:C17"/>
    <mergeCell ref="A22:C22"/>
    <mergeCell ref="E26:G26"/>
    <mergeCell ref="C7:E7"/>
    <mergeCell ref="D17:E17"/>
    <mergeCell ref="A20:C20"/>
    <mergeCell ref="G3:H3"/>
    <mergeCell ref="D33:F33"/>
    <mergeCell ref="D22:G22"/>
    <mergeCell ref="A39:B40"/>
    <mergeCell ref="D16:E16"/>
    <mergeCell ref="A19:C19"/>
    <mergeCell ref="A6:D6"/>
    <mergeCell ref="B34:C34"/>
    <mergeCell ref="B37:C37"/>
    <mergeCell ref="G5:H5"/>
    <mergeCell ref="D35:F35"/>
    <mergeCell ref="A42:H42"/>
    <mergeCell ref="D18:E18"/>
    <mergeCell ref="A15:C15"/>
    <mergeCell ref="A8:B8"/>
    <mergeCell ref="A24:C24"/>
    <mergeCell ref="D34:F34"/>
    <mergeCell ref="G4:H4"/>
    <mergeCell ref="B33:C33"/>
    <mergeCell ref="D15:E15"/>
    <mergeCell ref="D31:F31"/>
    <mergeCell ref="A10:B10"/>
    <mergeCell ref="D36:F36"/>
    <mergeCell ref="D14:E14"/>
    <mergeCell ref="A13:H13"/>
    <mergeCell ref="B32:C32"/>
    <mergeCell ref="B36:C36"/>
    <mergeCell ref="A9:B9"/>
    <mergeCell ref="G9:H9"/>
    <mergeCell ref="B35:C35"/>
    <mergeCell ref="A16:C16"/>
    <mergeCell ref="C10:E10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&amp;K808080無料のひな形と書き方：moekikozawa.com/apps/gaiko-estimate/kensetsu-mitsumorisho-template/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5" customWidth="1" min="2" max="2"/>
    <col width="29" customWidth="1" min="3" max="3"/>
    <col width="7.5" customWidth="1" min="4" max="4"/>
    <col width="6.5" customWidth="1" min="5" max="5"/>
    <col width="5.5" customWidth="1" min="6" max="6"/>
    <col width="9.5" customWidth="1" min="7" max="7"/>
    <col width="11" customWidth="1" min="8" max="8"/>
    <col width="13" customWidth="1" min="9" max="9"/>
  </cols>
  <sheetData>
    <row r="1" ht="30" customHeight="1">
      <c r="A1" s="1" t="inlineStr">
        <is>
          <t>内　訳　明　細　書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工事の種別ごとに、材料費・労務費・その他の経費を分けて書く</t>
        </is>
      </c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工事名</t>
        </is>
      </c>
      <c r="B3" s="3" t="n"/>
      <c r="C3" s="23">
        <f>IF('見積書'!C7="","",'見積書'!C7)</f>
        <v/>
      </c>
      <c r="D3" s="23" t="n"/>
      <c r="E3" s="23" t="n"/>
      <c r="F3" s="24" t="inlineStr">
        <is>
          <t>金額は税抜（消費税は表紙で計算）</t>
        </is>
      </c>
      <c r="G3" s="24" t="n"/>
      <c r="H3" s="24" t="n"/>
      <c r="I3" s="24" t="n"/>
    </row>
    <row r="5" ht="20" customHeight="1">
      <c r="A5" s="11" t="inlineStr">
        <is>
          <t>No.</t>
        </is>
      </c>
      <c r="B5" s="11" t="inlineStr">
        <is>
          <t>工事の種別</t>
        </is>
      </c>
      <c r="C5" s="11" t="inlineStr">
        <is>
          <t>名称・仕様</t>
        </is>
      </c>
      <c r="D5" s="11" t="inlineStr">
        <is>
          <t>区分</t>
        </is>
      </c>
      <c r="E5" s="11" t="inlineStr">
        <is>
          <t>数量</t>
        </is>
      </c>
      <c r="F5" s="11" t="inlineStr">
        <is>
          <t>単位</t>
        </is>
      </c>
      <c r="G5" s="11" t="inlineStr">
        <is>
          <t>単価</t>
        </is>
      </c>
      <c r="H5" s="11" t="inlineStr">
        <is>
          <t>金額</t>
        </is>
      </c>
      <c r="I5" s="11" t="inlineStr">
        <is>
          <t>備考</t>
        </is>
      </c>
    </row>
    <row r="6" ht="17" customHeight="1">
      <c r="A6" s="25" t="n">
        <v>1</v>
      </c>
      <c r="B6" s="19" t="n"/>
      <c r="C6" s="19" t="n"/>
      <c r="D6" s="25" t="n"/>
      <c r="E6" s="26" t="n"/>
      <c r="F6" s="25" t="n"/>
      <c r="G6" s="12" t="n"/>
      <c r="H6" s="12">
        <f>IF(AND(ISNUMBER(E6),ISNUMBER(G6)),ROUND(E6*G6,0),"")</f>
        <v/>
      </c>
      <c r="I6" s="16" t="n"/>
    </row>
    <row r="7" ht="17" customHeight="1">
      <c r="A7" s="25" t="n">
        <v>2</v>
      </c>
      <c r="B7" s="19" t="n"/>
      <c r="C7" s="19" t="n"/>
      <c r="D7" s="25" t="n"/>
      <c r="E7" s="26" t="n"/>
      <c r="F7" s="25" t="n"/>
      <c r="G7" s="12" t="n"/>
      <c r="H7" s="12">
        <f>IF(AND(ISNUMBER(E7),ISNUMBER(G7)),ROUND(E7*G7,0),"")</f>
        <v/>
      </c>
      <c r="I7" s="16" t="n"/>
    </row>
    <row r="8" ht="17" customHeight="1">
      <c r="A8" s="25" t="n">
        <v>3</v>
      </c>
      <c r="B8" s="19" t="n"/>
      <c r="C8" s="19" t="n"/>
      <c r="D8" s="25" t="n"/>
      <c r="E8" s="26" t="n"/>
      <c r="F8" s="25" t="n"/>
      <c r="G8" s="12" t="n"/>
      <c r="H8" s="12">
        <f>IF(AND(ISNUMBER(E8),ISNUMBER(G8)),ROUND(E8*G8,0),"")</f>
        <v/>
      </c>
      <c r="I8" s="16" t="n"/>
    </row>
    <row r="9" ht="17" customHeight="1">
      <c r="A9" s="25" t="n">
        <v>4</v>
      </c>
      <c r="B9" s="19" t="n"/>
      <c r="C9" s="19" t="n"/>
      <c r="D9" s="25" t="n"/>
      <c r="E9" s="26" t="n"/>
      <c r="F9" s="25" t="n"/>
      <c r="G9" s="12" t="n"/>
      <c r="H9" s="12">
        <f>IF(AND(ISNUMBER(E9),ISNUMBER(G9)),ROUND(E9*G9,0),"")</f>
        <v/>
      </c>
      <c r="I9" s="16" t="n"/>
    </row>
    <row r="10" ht="17" customHeight="1">
      <c r="A10" s="25" t="n">
        <v>5</v>
      </c>
      <c r="B10" s="19" t="n"/>
      <c r="C10" s="19" t="n"/>
      <c r="D10" s="25" t="n"/>
      <c r="E10" s="26" t="n"/>
      <c r="F10" s="25" t="n"/>
      <c r="G10" s="12" t="n"/>
      <c r="H10" s="12">
        <f>IF(AND(ISNUMBER(E10),ISNUMBER(G10)),ROUND(E10*G10,0),"")</f>
        <v/>
      </c>
      <c r="I10" s="16" t="n"/>
    </row>
    <row r="11" ht="17" customHeight="1">
      <c r="A11" s="25" t="n">
        <v>6</v>
      </c>
      <c r="B11" s="19" t="n"/>
      <c r="C11" s="19" t="n"/>
      <c r="D11" s="25" t="n"/>
      <c r="E11" s="26" t="n"/>
      <c r="F11" s="25" t="n"/>
      <c r="G11" s="12" t="n"/>
      <c r="H11" s="12">
        <f>IF(AND(ISNUMBER(E11),ISNUMBER(G11)),ROUND(E11*G11,0),"")</f>
        <v/>
      </c>
      <c r="I11" s="16" t="n"/>
    </row>
    <row r="12" ht="17" customHeight="1">
      <c r="A12" s="25" t="n">
        <v>7</v>
      </c>
      <c r="B12" s="19" t="n"/>
      <c r="C12" s="19" t="n"/>
      <c r="D12" s="25" t="n"/>
      <c r="E12" s="26" t="n"/>
      <c r="F12" s="25" t="n"/>
      <c r="G12" s="12" t="n"/>
      <c r="H12" s="12">
        <f>IF(AND(ISNUMBER(E12),ISNUMBER(G12)),ROUND(E12*G12,0),"")</f>
        <v/>
      </c>
      <c r="I12" s="16" t="n"/>
    </row>
    <row r="13" ht="17" customHeight="1">
      <c r="A13" s="25" t="n">
        <v>8</v>
      </c>
      <c r="B13" s="19" t="n"/>
      <c r="C13" s="19" t="n"/>
      <c r="D13" s="25" t="n"/>
      <c r="E13" s="26" t="n"/>
      <c r="F13" s="25" t="n"/>
      <c r="G13" s="12" t="n"/>
      <c r="H13" s="12">
        <f>IF(AND(ISNUMBER(E13),ISNUMBER(G13)),ROUND(E13*G13,0),"")</f>
        <v/>
      </c>
      <c r="I13" s="16" t="n"/>
    </row>
    <row r="14" ht="17" customHeight="1">
      <c r="A14" s="25" t="n">
        <v>9</v>
      </c>
      <c r="B14" s="19" t="n"/>
      <c r="C14" s="19" t="n"/>
      <c r="D14" s="25" t="n"/>
      <c r="E14" s="26" t="n"/>
      <c r="F14" s="25" t="n"/>
      <c r="G14" s="12" t="n"/>
      <c r="H14" s="12">
        <f>IF(AND(ISNUMBER(E14),ISNUMBER(G14)),ROUND(E14*G14,0),"")</f>
        <v/>
      </c>
      <c r="I14" s="16" t="n"/>
    </row>
    <row r="15" ht="17" customHeight="1">
      <c r="A15" s="25" t="n">
        <v>10</v>
      </c>
      <c r="B15" s="19" t="n"/>
      <c r="C15" s="19" t="n"/>
      <c r="D15" s="25" t="n"/>
      <c r="E15" s="26" t="n"/>
      <c r="F15" s="25" t="n"/>
      <c r="G15" s="12" t="n"/>
      <c r="H15" s="12">
        <f>IF(AND(ISNUMBER(E15),ISNUMBER(G15)),ROUND(E15*G15,0),"")</f>
        <v/>
      </c>
      <c r="I15" s="16" t="n"/>
    </row>
    <row r="16" ht="17" customHeight="1">
      <c r="A16" s="25" t="n">
        <v>11</v>
      </c>
      <c r="B16" s="19" t="n"/>
      <c r="C16" s="19" t="n"/>
      <c r="D16" s="25" t="n"/>
      <c r="E16" s="26" t="n"/>
      <c r="F16" s="25" t="n"/>
      <c r="G16" s="12" t="n"/>
      <c r="H16" s="12">
        <f>IF(AND(ISNUMBER(E16),ISNUMBER(G16)),ROUND(E16*G16,0),"")</f>
        <v/>
      </c>
      <c r="I16" s="16" t="n"/>
    </row>
    <row r="17" ht="17" customHeight="1">
      <c r="A17" s="25" t="n">
        <v>12</v>
      </c>
      <c r="B17" s="19" t="n"/>
      <c r="C17" s="19" t="n"/>
      <c r="D17" s="25" t="n"/>
      <c r="E17" s="26" t="n"/>
      <c r="F17" s="25" t="n"/>
      <c r="G17" s="12" t="n"/>
      <c r="H17" s="12">
        <f>IF(AND(ISNUMBER(E17),ISNUMBER(G17)),ROUND(E17*G17,0),"")</f>
        <v/>
      </c>
      <c r="I17" s="16" t="n"/>
    </row>
    <row r="18" ht="17" customHeight="1">
      <c r="A18" s="25" t="n">
        <v>13</v>
      </c>
      <c r="B18" s="19" t="n"/>
      <c r="C18" s="19" t="n"/>
      <c r="D18" s="25" t="n"/>
      <c r="E18" s="26" t="n"/>
      <c r="F18" s="25" t="n"/>
      <c r="G18" s="12" t="n"/>
      <c r="H18" s="12">
        <f>IF(AND(ISNUMBER(E18),ISNUMBER(G18)),ROUND(E18*G18,0),"")</f>
        <v/>
      </c>
      <c r="I18" s="16" t="n"/>
    </row>
    <row r="19" ht="17" customHeight="1">
      <c r="A19" s="25" t="n">
        <v>14</v>
      </c>
      <c r="B19" s="19" t="n"/>
      <c r="C19" s="19" t="n"/>
      <c r="D19" s="25" t="n"/>
      <c r="E19" s="26" t="n"/>
      <c r="F19" s="25" t="n"/>
      <c r="G19" s="12" t="n"/>
      <c r="H19" s="12">
        <f>IF(AND(ISNUMBER(E19),ISNUMBER(G19)),ROUND(E19*G19,0),"")</f>
        <v/>
      </c>
      <c r="I19" s="16" t="n"/>
    </row>
    <row r="20" ht="17" customHeight="1">
      <c r="A20" s="25" t="n">
        <v>15</v>
      </c>
      <c r="B20" s="19" t="n"/>
      <c r="C20" s="19" t="n"/>
      <c r="D20" s="25" t="n"/>
      <c r="E20" s="26" t="n"/>
      <c r="F20" s="25" t="n"/>
      <c r="G20" s="12" t="n"/>
      <c r="H20" s="12">
        <f>IF(AND(ISNUMBER(E20),ISNUMBER(G20)),ROUND(E20*G20,0),"")</f>
        <v/>
      </c>
      <c r="I20" s="16" t="n"/>
    </row>
    <row r="21" ht="17" customHeight="1">
      <c r="A21" s="25" t="n">
        <v>16</v>
      </c>
      <c r="B21" s="19" t="n"/>
      <c r="C21" s="19" t="n"/>
      <c r="D21" s="25" t="n"/>
      <c r="E21" s="26" t="n"/>
      <c r="F21" s="25" t="n"/>
      <c r="G21" s="12" t="n"/>
      <c r="H21" s="12">
        <f>IF(AND(ISNUMBER(E21),ISNUMBER(G21)),ROUND(E21*G21,0),"")</f>
        <v/>
      </c>
      <c r="I21" s="16" t="n"/>
    </row>
    <row r="22" ht="17" customHeight="1">
      <c r="A22" s="25" t="n">
        <v>17</v>
      </c>
      <c r="B22" s="19" t="n"/>
      <c r="C22" s="19" t="n"/>
      <c r="D22" s="25" t="n"/>
      <c r="E22" s="26" t="n"/>
      <c r="F22" s="25" t="n"/>
      <c r="G22" s="12" t="n"/>
      <c r="H22" s="12">
        <f>IF(AND(ISNUMBER(E22),ISNUMBER(G22)),ROUND(E22*G22,0),"")</f>
        <v/>
      </c>
      <c r="I22" s="16" t="n"/>
    </row>
    <row r="23" ht="17" customHeight="1">
      <c r="A23" s="25" t="n">
        <v>18</v>
      </c>
      <c r="B23" s="19" t="n"/>
      <c r="C23" s="19" t="n"/>
      <c r="D23" s="25" t="n"/>
      <c r="E23" s="26" t="n"/>
      <c r="F23" s="25" t="n"/>
      <c r="G23" s="12" t="n"/>
      <c r="H23" s="12">
        <f>IF(AND(ISNUMBER(E23),ISNUMBER(G23)),ROUND(E23*G23,0),"")</f>
        <v/>
      </c>
      <c r="I23" s="16" t="n"/>
    </row>
    <row r="24" ht="17" customHeight="1">
      <c r="A24" s="25" t="n">
        <v>19</v>
      </c>
      <c r="B24" s="19" t="n"/>
      <c r="C24" s="19" t="n"/>
      <c r="D24" s="25" t="n"/>
      <c r="E24" s="26" t="n"/>
      <c r="F24" s="25" t="n"/>
      <c r="G24" s="12" t="n"/>
      <c r="H24" s="12">
        <f>IF(AND(ISNUMBER(E24),ISNUMBER(G24)),ROUND(E24*G24,0),"")</f>
        <v/>
      </c>
      <c r="I24" s="16" t="n"/>
    </row>
    <row r="25" ht="17" customHeight="1">
      <c r="A25" s="25" t="n">
        <v>20</v>
      </c>
      <c r="B25" s="19" t="n"/>
      <c r="C25" s="19" t="n"/>
      <c r="D25" s="25" t="n"/>
      <c r="E25" s="26" t="n"/>
      <c r="F25" s="25" t="n"/>
      <c r="G25" s="12" t="n"/>
      <c r="H25" s="12">
        <f>IF(AND(ISNUMBER(E25),ISNUMBER(G25)),ROUND(E25*G25,0),"")</f>
        <v/>
      </c>
      <c r="I25" s="16" t="n"/>
    </row>
    <row r="26" ht="17" customHeight="1">
      <c r="A26" s="25" t="n">
        <v>21</v>
      </c>
      <c r="B26" s="19" t="n"/>
      <c r="C26" s="19" t="n"/>
      <c r="D26" s="25" t="n"/>
      <c r="E26" s="26" t="n"/>
      <c r="F26" s="25" t="n"/>
      <c r="G26" s="12" t="n"/>
      <c r="H26" s="12">
        <f>IF(AND(ISNUMBER(E26),ISNUMBER(G26)),ROUND(E26*G26,0),"")</f>
        <v/>
      </c>
      <c r="I26" s="16" t="n"/>
    </row>
    <row r="27" ht="17" customHeight="1">
      <c r="A27" s="25" t="n">
        <v>22</v>
      </c>
      <c r="B27" s="19" t="n"/>
      <c r="C27" s="19" t="n"/>
      <c r="D27" s="25" t="n"/>
      <c r="E27" s="26" t="n"/>
      <c r="F27" s="25" t="n"/>
      <c r="G27" s="12" t="n"/>
      <c r="H27" s="12">
        <f>IF(AND(ISNUMBER(E27),ISNUMBER(G27)),ROUND(E27*G27,0),"")</f>
        <v/>
      </c>
      <c r="I27" s="16" t="n"/>
    </row>
    <row r="28" ht="17" customHeight="1">
      <c r="A28" s="25" t="n">
        <v>23</v>
      </c>
      <c r="B28" s="19" t="n"/>
      <c r="C28" s="19" t="n"/>
      <c r="D28" s="25" t="n"/>
      <c r="E28" s="26" t="n"/>
      <c r="F28" s="25" t="n"/>
      <c r="G28" s="12" t="n"/>
      <c r="H28" s="12">
        <f>IF(AND(ISNUMBER(E28),ISNUMBER(G28)),ROUND(E28*G28,0),"")</f>
        <v/>
      </c>
      <c r="I28" s="16" t="n"/>
    </row>
    <row r="29" ht="17" customHeight="1">
      <c r="A29" s="25" t="n">
        <v>24</v>
      </c>
      <c r="B29" s="19" t="n"/>
      <c r="C29" s="19" t="n"/>
      <c r="D29" s="25" t="n"/>
      <c r="E29" s="26" t="n"/>
      <c r="F29" s="25" t="n"/>
      <c r="G29" s="12" t="n"/>
      <c r="H29" s="12">
        <f>IF(AND(ISNUMBER(E29),ISNUMBER(G29)),ROUND(E29*G29,0),"")</f>
        <v/>
      </c>
      <c r="I29" s="16" t="n"/>
    </row>
    <row r="30" ht="17" customHeight="1">
      <c r="A30" s="25" t="n">
        <v>25</v>
      </c>
      <c r="B30" s="19" t="n"/>
      <c r="C30" s="19" t="n"/>
      <c r="D30" s="25" t="n"/>
      <c r="E30" s="26" t="n"/>
      <c r="F30" s="25" t="n"/>
      <c r="G30" s="12" t="n"/>
      <c r="H30" s="12">
        <f>IF(AND(ISNUMBER(E30),ISNUMBER(G30)),ROUND(E30*G30,0),"")</f>
        <v/>
      </c>
      <c r="I30" s="16" t="n"/>
    </row>
    <row r="31" ht="17" customHeight="1">
      <c r="A31" s="25" t="n">
        <v>26</v>
      </c>
      <c r="B31" s="19" t="n"/>
      <c r="C31" s="19" t="n"/>
      <c r="D31" s="25" t="n"/>
      <c r="E31" s="26" t="n"/>
      <c r="F31" s="25" t="n"/>
      <c r="G31" s="12" t="n"/>
      <c r="H31" s="12">
        <f>IF(AND(ISNUMBER(E31),ISNUMBER(G31)),ROUND(E31*G31,0),"")</f>
        <v/>
      </c>
      <c r="I31" s="16" t="n"/>
    </row>
    <row r="32" ht="17" customHeight="1">
      <c r="A32" s="25" t="n">
        <v>27</v>
      </c>
      <c r="B32" s="19" t="n"/>
      <c r="C32" s="19" t="n"/>
      <c r="D32" s="25" t="n"/>
      <c r="E32" s="26" t="n"/>
      <c r="F32" s="25" t="n"/>
      <c r="G32" s="12" t="n"/>
      <c r="H32" s="12">
        <f>IF(AND(ISNUMBER(E32),ISNUMBER(G32)),ROUND(E32*G32,0),"")</f>
        <v/>
      </c>
      <c r="I32" s="16" t="n"/>
    </row>
    <row r="33" ht="17" customHeight="1">
      <c r="A33" s="25" t="n">
        <v>28</v>
      </c>
      <c r="B33" s="19" t="n"/>
      <c r="C33" s="19" t="n"/>
      <c r="D33" s="25" t="n"/>
      <c r="E33" s="26" t="n"/>
      <c r="F33" s="25" t="n"/>
      <c r="G33" s="12" t="n"/>
      <c r="H33" s="12">
        <f>IF(AND(ISNUMBER(E33),ISNUMBER(G33)),ROUND(E33*G33,0),"")</f>
        <v/>
      </c>
      <c r="I33" s="16" t="n"/>
    </row>
    <row r="34" ht="17" customHeight="1">
      <c r="A34" s="25" t="n">
        <v>29</v>
      </c>
      <c r="B34" s="19" t="n"/>
      <c r="C34" s="19" t="n"/>
      <c r="D34" s="25" t="n"/>
      <c r="E34" s="26" t="n"/>
      <c r="F34" s="25" t="n"/>
      <c r="G34" s="12" t="n"/>
      <c r="H34" s="12">
        <f>IF(AND(ISNUMBER(E34),ISNUMBER(G34)),ROUND(E34*G34,0),"")</f>
        <v/>
      </c>
      <c r="I34" s="16" t="n"/>
    </row>
    <row r="35" ht="17" customHeight="1">
      <c r="A35" s="25" t="n">
        <v>30</v>
      </c>
      <c r="B35" s="19" t="n"/>
      <c r="C35" s="19" t="n"/>
      <c r="D35" s="25" t="n"/>
      <c r="E35" s="26" t="n"/>
      <c r="F35" s="25" t="n"/>
      <c r="G35" s="12" t="n"/>
      <c r="H35" s="12">
        <f>IF(AND(ISNUMBER(E35),ISNUMBER(G35)),ROUND(E35*G35,0),"")</f>
        <v/>
      </c>
      <c r="I35" s="16" t="n"/>
    </row>
    <row r="36" ht="19" customHeight="1">
      <c r="A36" s="14" t="inlineStr">
        <is>
          <t>直接工事費の計</t>
        </is>
      </c>
      <c r="B36" s="14" t="n"/>
      <c r="C36" s="14" t="n"/>
      <c r="D36" s="14" t="n"/>
      <c r="E36" s="14" t="n"/>
      <c r="F36" s="14" t="n"/>
      <c r="G36" s="14" t="n"/>
      <c r="H36" s="15">
        <f>SUM(H6:H35)</f>
        <v/>
      </c>
      <c r="I36" s="27" t="n"/>
    </row>
    <row r="37" ht="17" customHeight="1">
      <c r="E37" s="28" t="inlineStr">
        <is>
          <t>うち材料費</t>
        </is>
      </c>
      <c r="F37" s="28" t="n"/>
      <c r="G37" s="28" t="n"/>
      <c r="H37" s="12">
        <f>SUMIF(D6:D35,"材料費",H6:H35)</f>
        <v/>
      </c>
    </row>
    <row r="38" ht="17" customHeight="1">
      <c r="E38" s="28" t="inlineStr">
        <is>
          <t>うち労務費</t>
        </is>
      </c>
      <c r="F38" s="28" t="n"/>
      <c r="G38" s="28" t="n"/>
      <c r="H38" s="12">
        <f>SUMIF(D6:D35,"労務費",H6:H35)</f>
        <v/>
      </c>
    </row>
    <row r="39" ht="17" customHeight="1">
      <c r="E39" s="28" t="inlineStr">
        <is>
          <t>うちその他</t>
        </is>
      </c>
      <c r="F39" s="28" t="n"/>
      <c r="G39" s="28" t="n"/>
      <c r="H39" s="12">
        <f>SUMIF(D6:D35,"その他",H6:H35)</f>
        <v/>
      </c>
    </row>
    <row r="41" ht="30" customHeight="1">
      <c r="A41" s="22" t="inlineStr">
        <is>
          <t>区分は「材料費・労務費・その他」から選びます（材料と手間をまとめた「材工共」の単価は、できるだけ材料費と労務費の2行に分けます）。金額＝数量×単価（1円未満は四捨五入）。</t>
        </is>
      </c>
      <c r="B41" s="22" t="n"/>
      <c r="C41" s="22" t="n"/>
      <c r="D41" s="22" t="n"/>
      <c r="E41" s="22" t="n"/>
      <c r="F41" s="22" t="n"/>
      <c r="G41" s="22" t="n"/>
      <c r="H41" s="22" t="n"/>
      <c r="I41" s="22" t="n"/>
    </row>
  </sheetData>
  <mergeCells count="10">
    <mergeCell ref="A36:G36"/>
    <mergeCell ref="A41:I41"/>
    <mergeCell ref="F3:I3"/>
    <mergeCell ref="E37:G37"/>
    <mergeCell ref="E39:G39"/>
    <mergeCell ref="A1:I1"/>
    <mergeCell ref="B2:H2"/>
    <mergeCell ref="C3:E3"/>
    <mergeCell ref="A3:B3"/>
    <mergeCell ref="E38:G38"/>
  </mergeCells>
  <dataValidations count="1">
    <dataValidation sqref="D6:D35" showDropDown="0" showInputMessage="0" showErrorMessage="0" allowBlank="1" error="一覧から選ぶか、空欄のままにしてください。" type="list" errorStyle="warning">
      <formula1>"材料費,労務費,その他"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&amp;K808080無料のひな形と書き方：moekikozawa.com/apps/gaiko-estimate/kensetsu-mitsumorisho-template/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2" customWidth="1" min="3" max="3"/>
    <col width="7" customWidth="1" min="4" max="4"/>
    <col width="7" customWidth="1" min="5" max="5"/>
    <col width="11" customWidth="1" min="6" max="6"/>
    <col width="13" customWidth="1" min="7" max="7"/>
    <col width="21" customWidth="1" min="8" max="8"/>
  </cols>
  <sheetData>
    <row r="1" ht="32" customHeight="1">
      <c r="A1" s="1" t="inlineStr">
        <is>
          <t>御　見　積　書</t>
        </is>
      </c>
      <c r="B1" s="1" t="n"/>
      <c r="C1" s="1" t="n"/>
      <c r="D1" s="1" t="n"/>
      <c r="E1" s="1" t="n"/>
      <c r="F1" s="1" t="n"/>
      <c r="G1" s="1" t="n"/>
      <c r="H1" s="1" t="n"/>
    </row>
    <row r="2">
      <c r="B2" s="2" t="inlineStr">
        <is>
          <t>工事の種別ごとの内訳（材料費・労務費）と工程つき</t>
        </is>
      </c>
      <c r="C2" s="2" t="n"/>
      <c r="D2" s="2" t="n"/>
      <c r="E2" s="2" t="n"/>
      <c r="F2" s="2" t="n"/>
      <c r="G2" s="2" t="n"/>
      <c r="H2" s="29" t="inlineStr">
        <is>
          <t>記入例</t>
        </is>
      </c>
    </row>
    <row r="3">
      <c r="F3" s="3" t="inlineStr">
        <is>
          <t>見積日</t>
        </is>
      </c>
      <c r="G3" s="30" t="inlineStr">
        <is>
          <t>2026年10月9日</t>
        </is>
      </c>
      <c r="H3" s="30" t="n"/>
    </row>
    <row r="4" ht="24" customHeight="1">
      <c r="A4" s="31" t="inlineStr">
        <is>
          <t>◯◯ ◯◯ 様</t>
        </is>
      </c>
      <c r="B4" s="31" t="n"/>
      <c r="C4" s="31" t="n"/>
      <c r="D4" s="31" t="n"/>
      <c r="F4" s="3" t="inlineStr">
        <is>
          <t>見積番号</t>
        </is>
      </c>
      <c r="G4" s="30" t="inlineStr">
        <is>
          <t>2610-03</t>
        </is>
      </c>
      <c r="H4" s="30" t="n"/>
    </row>
    <row r="5">
      <c r="F5" s="3" t="inlineStr">
        <is>
          <t>有効期限</t>
        </is>
      </c>
      <c r="G5" s="32" t="inlineStr">
        <is>
          <t>2026年11月8日（見積日から30日）</t>
        </is>
      </c>
      <c r="H5" s="32" t="n"/>
    </row>
    <row r="6">
      <c r="A6" s="7" t="inlineStr">
        <is>
          <t>下記のとおり御見積申し上げます。</t>
        </is>
      </c>
      <c r="B6" s="7" t="n"/>
      <c r="C6" s="7" t="n"/>
      <c r="D6" s="7" t="n"/>
    </row>
    <row r="7" ht="26" customHeight="1">
      <c r="A7" s="3" t="inlineStr">
        <is>
          <t>工事名</t>
        </is>
      </c>
      <c r="B7" s="3" t="n"/>
      <c r="C7" s="32" t="inlineStr">
        <is>
          <t>駐車場の土間コンクリート・フェンス工事</t>
        </is>
      </c>
      <c r="D7" s="32" t="n"/>
      <c r="E7" s="32" t="n"/>
      <c r="F7" s="8" t="inlineStr">
        <is>
          <t>発行者</t>
        </is>
      </c>
      <c r="G7" s="32" t="inlineStr">
        <is>
          <t>◯◯エクステリア ◯◯ ◯◯</t>
        </is>
      </c>
      <c r="H7" s="32" t="n"/>
    </row>
    <row r="8" ht="26" customHeight="1">
      <c r="A8" s="3" t="inlineStr">
        <is>
          <t>工事場所</t>
        </is>
      </c>
      <c r="B8" s="3" t="n"/>
      <c r="C8" s="32" t="inlineStr">
        <is>
          <t>◯◯県◯◯市◯◯町 1-2-3（◯◯様邸）</t>
        </is>
      </c>
      <c r="D8" s="32" t="n"/>
      <c r="E8" s="32" t="n"/>
      <c r="F8" s="8" t="inlineStr">
        <is>
          <t>住所</t>
        </is>
      </c>
      <c r="G8" s="32" t="inlineStr">
        <is>
          <t>◯◯県◯◯市◯◯町 4-5-6</t>
        </is>
      </c>
      <c r="H8" s="32" t="n"/>
    </row>
    <row r="9" ht="26" customHeight="1">
      <c r="A9" s="3" t="inlineStr">
        <is>
          <t>工期（予定）</t>
        </is>
      </c>
      <c r="B9" s="3" t="n"/>
      <c r="C9" s="32" t="inlineStr">
        <is>
          <t>2026年11月上旬〜中旬（約14日・養生を含む）</t>
        </is>
      </c>
      <c r="D9" s="32" t="n"/>
      <c r="E9" s="32" t="n"/>
      <c r="F9" s="8" t="inlineStr">
        <is>
          <t>電話</t>
        </is>
      </c>
      <c r="G9" s="32" t="inlineStr">
        <is>
          <t>090-◯◯◯◯-◯◯◯◯</t>
        </is>
      </c>
      <c r="H9" s="32" t="n"/>
    </row>
    <row r="10" ht="26" customHeight="1">
      <c r="A10" s="3" t="inlineStr">
        <is>
          <t>お支払条件</t>
        </is>
      </c>
      <c r="B10" s="3" t="n"/>
      <c r="C10" s="32" t="inlineStr">
        <is>
          <t>完工後、翌月末までにお振込み</t>
        </is>
      </c>
      <c r="D10" s="32" t="n"/>
      <c r="E10" s="32" t="n"/>
      <c r="F10" s="8" t="inlineStr">
        <is>
          <t>建設業の許可</t>
        </is>
      </c>
      <c r="G10" s="32" t="inlineStr">
        <is>
          <t>◯◯県知事 許可（般-◯）第◯◯◯◯◯号</t>
        </is>
      </c>
      <c r="H10" s="32" t="n"/>
    </row>
    <row r="11" ht="28" customHeight="1">
      <c r="A11" s="3" t="inlineStr">
        <is>
          <t>御見積金額（税込）</t>
        </is>
      </c>
      <c r="B11" s="3" t="n"/>
      <c r="C11" s="33">
        <f>H28</f>
        <v/>
      </c>
      <c r="D11" s="33" t="n"/>
      <c r="E11" s="33" t="n"/>
      <c r="F11" s="8" t="inlineStr">
        <is>
          <t>登録番号</t>
        </is>
      </c>
      <c r="G11" s="32" t="inlineStr">
        <is>
          <t>T◯◯◯◯◯◯◯◯◯◯◯◯◯</t>
        </is>
      </c>
      <c r="H11" s="32" t="n"/>
    </row>
    <row r="13">
      <c r="A13" s="10" t="inlineStr">
        <is>
          <t>見積の内訳（工事の種別ごと・金額は税抜）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 ht="20" customHeight="1">
      <c r="A14" s="11" t="inlineStr">
        <is>
          <t>工事の種別</t>
        </is>
      </c>
      <c r="B14" s="11" t="n"/>
      <c r="C14" s="11" t="n"/>
      <c r="D14" s="11" t="inlineStr">
        <is>
          <t>材料費</t>
        </is>
      </c>
      <c r="E14" s="11" t="n"/>
      <c r="F14" s="11" t="inlineStr">
        <is>
          <t>労務費</t>
        </is>
      </c>
      <c r="G14" s="11" t="inlineStr">
        <is>
          <t>その他の経費</t>
        </is>
      </c>
      <c r="H14" s="11" t="inlineStr">
        <is>
          <t>合計</t>
        </is>
      </c>
    </row>
    <row r="15" ht="18" customHeight="1">
      <c r="A15" s="32" t="inlineStr">
        <is>
          <t>解体・撤去工事</t>
        </is>
      </c>
      <c r="B15" s="32" t="n"/>
      <c r="C15" s="32" t="n"/>
      <c r="D15" s="34">
        <f>IF($A15="","",SUMIFS('記入例（内訳）'!$H$6:$H$35,'記入例（内訳）'!$B$6:$B$35,$A15,'記入例（内訳）'!$D$6:$D$35,"材料費"))</f>
        <v/>
      </c>
      <c r="E15" s="34" t="n"/>
      <c r="F15" s="34">
        <f>IF($A15="","",SUMIFS('記入例（内訳）'!$H$6:$H$35,'記入例（内訳）'!$B$6:$B$35,$A15,'記入例（内訳）'!$D$6:$D$35,"労務費"))</f>
        <v/>
      </c>
      <c r="G15" s="34">
        <f>IF($A15="","",SUMIFS('記入例（内訳）'!$H$6:$H$35,'記入例（内訳）'!$B$6:$B$35,$A15,'記入例（内訳）'!$D$6:$D$35,"その他"))</f>
        <v/>
      </c>
      <c r="H15" s="35">
        <f>IF($A15="","",SUM(D15,F15,G15))</f>
        <v/>
      </c>
    </row>
    <row r="16" ht="18" customHeight="1">
      <c r="A16" s="32" t="inlineStr">
        <is>
          <t>土間コンクリート工事</t>
        </is>
      </c>
      <c r="B16" s="32" t="n"/>
      <c r="C16" s="32" t="n"/>
      <c r="D16" s="34">
        <f>IF($A16="","",SUMIFS('記入例（内訳）'!$H$6:$H$35,'記入例（内訳）'!$B$6:$B$35,$A16,'記入例（内訳）'!$D$6:$D$35,"材料費"))</f>
        <v/>
      </c>
      <c r="E16" s="34" t="n"/>
      <c r="F16" s="34">
        <f>IF($A16="","",SUMIFS('記入例（内訳）'!$H$6:$H$35,'記入例（内訳）'!$B$6:$B$35,$A16,'記入例（内訳）'!$D$6:$D$35,"労務費"))</f>
        <v/>
      </c>
      <c r="G16" s="34">
        <f>IF($A16="","",SUMIFS('記入例（内訳）'!$H$6:$H$35,'記入例（内訳）'!$B$6:$B$35,$A16,'記入例（内訳）'!$D$6:$D$35,"その他"))</f>
        <v/>
      </c>
      <c r="H16" s="35">
        <f>IF($A16="","",SUM(D16,F16,G16))</f>
        <v/>
      </c>
    </row>
    <row r="17" ht="18" customHeight="1">
      <c r="A17" s="32" t="inlineStr">
        <is>
          <t>フェンス工事</t>
        </is>
      </c>
      <c r="B17" s="32" t="n"/>
      <c r="C17" s="32" t="n"/>
      <c r="D17" s="34">
        <f>IF($A17="","",SUMIFS('記入例（内訳）'!$H$6:$H$35,'記入例（内訳）'!$B$6:$B$35,$A17,'記入例（内訳）'!$D$6:$D$35,"材料費"))</f>
        <v/>
      </c>
      <c r="E17" s="34" t="n"/>
      <c r="F17" s="34">
        <f>IF($A17="","",SUMIFS('記入例（内訳）'!$H$6:$H$35,'記入例（内訳）'!$B$6:$B$35,$A17,'記入例（内訳）'!$D$6:$D$35,"労務費"))</f>
        <v/>
      </c>
      <c r="G17" s="34">
        <f>IF($A17="","",SUMIFS('記入例（内訳）'!$H$6:$H$35,'記入例（内訳）'!$B$6:$B$35,$A17,'記入例（内訳）'!$D$6:$D$35,"その他"))</f>
        <v/>
      </c>
      <c r="H17" s="35">
        <f>IF($A17="","",SUM(D17,F17,G17))</f>
        <v/>
      </c>
    </row>
    <row r="18" ht="18" customHeight="1">
      <c r="A18" s="6" t="inlineStr"/>
      <c r="B18" s="6" t="n"/>
      <c r="C18" s="6" t="n"/>
      <c r="D18" s="34">
        <f>IF($A18="","",SUMIFS('記入例（内訳）'!$H$6:$H$35,'記入例（内訳）'!$B$6:$B$35,$A18,'記入例（内訳）'!$D$6:$D$35,"材料費"))</f>
        <v/>
      </c>
      <c r="E18" s="34" t="n"/>
      <c r="F18" s="34">
        <f>IF($A18="","",SUMIFS('記入例（内訳）'!$H$6:$H$35,'記入例（内訳）'!$B$6:$B$35,$A18,'記入例（内訳）'!$D$6:$D$35,"労務費"))</f>
        <v/>
      </c>
      <c r="G18" s="34">
        <f>IF($A18="","",SUMIFS('記入例（内訳）'!$H$6:$H$35,'記入例（内訳）'!$B$6:$B$35,$A18,'記入例（内訳）'!$D$6:$D$35,"その他"))</f>
        <v/>
      </c>
      <c r="H18" s="35">
        <f>IF($A18="","",SUM(D18,F18,G18))</f>
        <v/>
      </c>
    </row>
    <row r="19" ht="18" customHeight="1">
      <c r="A19" s="6" t="inlineStr"/>
      <c r="B19" s="6" t="n"/>
      <c r="C19" s="6" t="n"/>
      <c r="D19" s="34">
        <f>IF($A19="","",SUMIFS('記入例（内訳）'!$H$6:$H$35,'記入例（内訳）'!$B$6:$B$35,$A19,'記入例（内訳）'!$D$6:$D$35,"材料費"))</f>
        <v/>
      </c>
      <c r="E19" s="34" t="n"/>
      <c r="F19" s="34">
        <f>IF($A19="","",SUMIFS('記入例（内訳）'!$H$6:$H$35,'記入例（内訳）'!$B$6:$B$35,$A19,'記入例（内訳）'!$D$6:$D$35,"労務費"))</f>
        <v/>
      </c>
      <c r="G19" s="34">
        <f>IF($A19="","",SUMIFS('記入例（内訳）'!$H$6:$H$35,'記入例（内訳）'!$B$6:$B$35,$A19,'記入例（内訳）'!$D$6:$D$35,"その他"))</f>
        <v/>
      </c>
      <c r="H19" s="35">
        <f>IF($A19="","",SUM(D19,F19,G19))</f>
        <v/>
      </c>
    </row>
    <row r="20" ht="18" customHeight="1">
      <c r="A20" s="6" t="inlineStr"/>
      <c r="B20" s="6" t="n"/>
      <c r="C20" s="6" t="n"/>
      <c r="D20" s="34">
        <f>IF($A20="","",SUMIFS('記入例（内訳）'!$H$6:$H$35,'記入例（内訳）'!$B$6:$B$35,$A20,'記入例（内訳）'!$D$6:$D$35,"材料費"))</f>
        <v/>
      </c>
      <c r="E20" s="34" t="n"/>
      <c r="F20" s="34">
        <f>IF($A20="","",SUMIFS('記入例（内訳）'!$H$6:$H$35,'記入例（内訳）'!$B$6:$B$35,$A20,'記入例（内訳）'!$D$6:$D$35,"労務費"))</f>
        <v/>
      </c>
      <c r="G20" s="34">
        <f>IF($A20="","",SUMIFS('記入例（内訳）'!$H$6:$H$35,'記入例（内訳）'!$B$6:$B$35,$A20,'記入例（内訳）'!$D$6:$D$35,"その他"))</f>
        <v/>
      </c>
      <c r="H20" s="35">
        <f>IF($A20="","",SUM(D20,F20,G20))</f>
        <v/>
      </c>
    </row>
    <row r="21" ht="19" customHeight="1">
      <c r="A21" s="14" t="inlineStr">
        <is>
          <t>直接工事費の計</t>
        </is>
      </c>
      <c r="B21" s="14" t="n"/>
      <c r="C21" s="14" t="n"/>
      <c r="D21" s="36">
        <f>SUM(D15:D20)</f>
        <v/>
      </c>
      <c r="E21" s="36" t="n"/>
      <c r="F21" s="36">
        <f>SUM(F15:F20)</f>
        <v/>
      </c>
      <c r="G21" s="36">
        <f>SUM(G15:G20)</f>
        <v/>
      </c>
      <c r="H21" s="36">
        <f>SUM(H15:H20)</f>
        <v/>
      </c>
    </row>
    <row r="22" ht="18" customHeight="1">
      <c r="A22" s="8" t="inlineStr">
        <is>
          <t>法定福利費（事業主負担分）</t>
        </is>
      </c>
      <c r="B22" s="8" t="n"/>
      <c r="C22" s="8" t="n"/>
      <c r="D22" s="37" t="inlineStr">
        <is>
          <t>労務費をもとに計算（仮の数字）</t>
        </is>
      </c>
      <c r="E22" s="37" t="n"/>
      <c r="F22" s="37" t="n"/>
      <c r="G22" s="37" t="n"/>
      <c r="H22" s="34" t="n">
        <v>63000</v>
      </c>
    </row>
    <row r="23" ht="18" customHeight="1">
      <c r="A23" s="8" t="inlineStr">
        <is>
          <t>安全衛生経費</t>
        </is>
      </c>
      <c r="B23" s="8" t="n"/>
      <c r="C23" s="8" t="n"/>
      <c r="D23" s="37" t="inlineStr">
        <is>
          <t>保護具・カラーコーン・仮囲い</t>
        </is>
      </c>
      <c r="E23" s="37" t="n"/>
      <c r="F23" s="37" t="n"/>
      <c r="G23" s="37" t="n"/>
      <c r="H23" s="34" t="n">
        <v>15000</v>
      </c>
    </row>
    <row r="24" ht="18" customHeight="1">
      <c r="A24" s="8" t="inlineStr">
        <is>
          <t>建設業退職金共済の掛金</t>
        </is>
      </c>
      <c r="B24" s="8" t="n"/>
      <c r="C24" s="8" t="n"/>
      <c r="D24" s="37" t="inlineStr">
        <is>
          <t>対象の作業員の日数分（仮の数字）</t>
        </is>
      </c>
      <c r="E24" s="37" t="n"/>
      <c r="F24" s="37" t="n"/>
      <c r="G24" s="37" t="n"/>
      <c r="H24" s="34" t="n">
        <v>3200</v>
      </c>
    </row>
    <row r="25" ht="18" customHeight="1">
      <c r="A25" s="8" t="inlineStr">
        <is>
          <t>諸経費（現場管理費・一般管理費など）</t>
        </is>
      </c>
      <c r="B25" s="8" t="n"/>
      <c r="C25" s="8" t="n"/>
      <c r="D25" s="16" t="inlineStr"/>
      <c r="E25" s="16" t="n"/>
      <c r="F25" s="16" t="n"/>
      <c r="G25" s="16" t="n"/>
      <c r="H25" s="34" t="n">
        <v>60000</v>
      </c>
    </row>
    <row r="26" ht="20" customHeight="1">
      <c r="E26" s="14" t="inlineStr">
        <is>
          <t>小計（税抜）</t>
        </is>
      </c>
      <c r="F26" s="14" t="n"/>
      <c r="G26" s="14" t="n"/>
      <c r="H26" s="36">
        <f>H21+SUM(H22:H25)</f>
        <v/>
      </c>
    </row>
    <row r="27" ht="20" customHeight="1">
      <c r="E27" s="14" t="inlineStr">
        <is>
          <t>消費税（10%）</t>
        </is>
      </c>
      <c r="F27" s="14" t="n"/>
      <c r="G27" s="14" t="n"/>
      <c r="H27" s="36">
        <f>ROUNDDOWN(H26*10/100,0)</f>
        <v/>
      </c>
    </row>
    <row r="28" ht="20" customHeight="1">
      <c r="E28" s="14" t="inlineStr">
        <is>
          <t>御見積金額（税込）</t>
        </is>
      </c>
      <c r="F28" s="14" t="n"/>
      <c r="G28" s="14" t="n"/>
      <c r="H28" s="38">
        <f>H26+H27</f>
        <v/>
      </c>
    </row>
    <row r="30">
      <c r="A30" s="10" t="inlineStr">
        <is>
          <t>工程ごとの作業と日数（準備は、ほかの工程と並行してよい）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0" customHeight="1">
      <c r="A31" s="11" t="inlineStr">
        <is>
          <t>No.</t>
        </is>
      </c>
      <c r="B31" s="11" t="inlineStr">
        <is>
          <t>工程</t>
        </is>
      </c>
      <c r="C31" s="11" t="n"/>
      <c r="D31" s="11" t="inlineStr">
        <is>
          <t>作業の内容</t>
        </is>
      </c>
      <c r="E31" s="11" t="n"/>
      <c r="F31" s="11" t="n"/>
      <c r="G31" s="11" t="inlineStr">
        <is>
          <t>準備の日数</t>
        </is>
      </c>
      <c r="H31" s="11" t="inlineStr">
        <is>
          <t>作業の日数</t>
        </is>
      </c>
    </row>
    <row r="32" ht="18" customHeight="1">
      <c r="A32" s="18" t="n">
        <v>1</v>
      </c>
      <c r="B32" s="32" t="inlineStr">
        <is>
          <t>解体・撤去</t>
        </is>
      </c>
      <c r="C32" s="32" t="n"/>
      <c r="D32" s="39" t="inlineStr">
        <is>
          <t>既存の土間のはつり・ガラの搬出</t>
        </is>
      </c>
      <c r="E32" s="39" t="n"/>
      <c r="F32" s="39" t="n"/>
      <c r="G32" s="40" t="n">
        <v>1</v>
      </c>
      <c r="H32" s="40" t="n">
        <v>2</v>
      </c>
    </row>
    <row r="33" ht="18" customHeight="1">
      <c r="A33" s="18" t="n">
        <v>2</v>
      </c>
      <c r="B33" s="32" t="inlineStr">
        <is>
          <t>路盤</t>
        </is>
      </c>
      <c r="C33" s="32" t="n"/>
      <c r="D33" s="39" t="inlineStr">
        <is>
          <t>砕石敷き・転圧</t>
        </is>
      </c>
      <c r="E33" s="39" t="n"/>
      <c r="F33" s="39" t="n"/>
      <c r="G33" s="40" t="n">
        <v>0</v>
      </c>
      <c r="H33" s="40" t="n">
        <v>1</v>
      </c>
    </row>
    <row r="34" ht="18" customHeight="1">
      <c r="A34" s="18" t="n">
        <v>3</v>
      </c>
      <c r="B34" s="32" t="inlineStr">
        <is>
          <t>土間コンクリート</t>
        </is>
      </c>
      <c r="C34" s="32" t="n"/>
      <c r="D34" s="39" t="inlineStr">
        <is>
          <t>型枠・メッシュ・打設・金ごて仕上げ</t>
        </is>
      </c>
      <c r="E34" s="39" t="n"/>
      <c r="F34" s="39" t="n"/>
      <c r="G34" s="40" t="n">
        <v>2</v>
      </c>
      <c r="H34" s="40" t="n">
        <v>2</v>
      </c>
    </row>
    <row r="35" ht="18" customHeight="1">
      <c r="A35" s="18" t="n">
        <v>4</v>
      </c>
      <c r="B35" s="32" t="inlineStr">
        <is>
          <t>養生</t>
        </is>
      </c>
      <c r="C35" s="32" t="n"/>
      <c r="D35" s="39" t="inlineStr">
        <is>
          <t>打設のあと、車の乗り入れを止める</t>
        </is>
      </c>
      <c r="E35" s="39" t="n"/>
      <c r="F35" s="39" t="n"/>
      <c r="G35" s="40" t="n">
        <v>0</v>
      </c>
      <c r="H35" s="40" t="n">
        <v>7</v>
      </c>
    </row>
    <row r="36" ht="18" customHeight="1">
      <c r="A36" s="18" t="n">
        <v>5</v>
      </c>
      <c r="B36" s="32" t="inlineStr">
        <is>
          <t>フェンス</t>
        </is>
      </c>
      <c r="C36" s="32" t="n"/>
      <c r="D36" s="39" t="inlineStr">
        <is>
          <t>基礎ブロック積み・フェンスの建込み</t>
        </is>
      </c>
      <c r="E36" s="39" t="n"/>
      <c r="F36" s="39" t="n"/>
      <c r="G36" s="40" t="n">
        <v>5</v>
      </c>
      <c r="H36" s="40" t="n">
        <v>2</v>
      </c>
    </row>
    <row r="37" ht="18" customHeight="1">
      <c r="A37" s="18" t="n">
        <v>6</v>
      </c>
      <c r="B37" s="6" t="inlineStr"/>
      <c r="C37" s="6" t="n"/>
      <c r="D37" s="19" t="inlineStr"/>
      <c r="E37" s="19" t="n"/>
      <c r="F37" s="19" t="n"/>
      <c r="G37" s="20" t="inlineStr"/>
      <c r="H37" s="20" t="inlineStr"/>
    </row>
    <row r="39" ht="18" customHeight="1">
      <c r="A39" s="3" t="inlineStr">
        <is>
          <t>備考</t>
        </is>
      </c>
      <c r="B39" s="3" t="n"/>
      <c r="C39" s="41" t="inlineStr">
        <is>
          <t>既存の土間の下から埋設物が出た場合は、別にご相談します。フェンスの準備の日数は取り寄せの期間で、前の工程と並行して進めます。</t>
        </is>
      </c>
      <c r="D39" s="41" t="n"/>
      <c r="E39" s="41" t="n"/>
      <c r="F39" s="41" t="n"/>
      <c r="G39" s="41" t="n"/>
      <c r="H39" s="41" t="n"/>
    </row>
    <row r="40" ht="18" customHeight="1">
      <c r="A40" s="3" t="n"/>
      <c r="B40" s="3" t="n"/>
      <c r="C40" s="41" t="n"/>
      <c r="D40" s="41" t="n"/>
      <c r="E40" s="41" t="n"/>
      <c r="F40" s="41" t="n"/>
      <c r="G40" s="41" t="n"/>
      <c r="H40" s="41" t="n"/>
    </row>
    <row r="42" ht="46" customHeight="1">
      <c r="A42" s="22" t="inlineStr">
        <is>
          <t>工事の種別ごとの材料費・労務費・その他の経費は、内訳明細書の行を「工事の種別」と「区分」で足し上げた額です（種別の名前は表紙と内訳で同じ字に）。法定福利費・安全衛生経費・建設業退職金共済の掛金は、建設業法施行規則 第13条の12 が「適正な施工を確保するために不可欠な経費」とする3つです。消費税は小計に1回だけ掛け、1円未満は切り捨てにしています。 記入例の法定福利費と建設業退職金共済の掛金は、書き方を示すための仮の数字です。</t>
        </is>
      </c>
      <c r="B42" s="22" t="n"/>
      <c r="C42" s="22" t="n"/>
      <c r="D42" s="22" t="n"/>
      <c r="E42" s="22" t="n"/>
      <c r="F42" s="22" t="n"/>
      <c r="G42" s="22" t="n"/>
      <c r="H42" s="22" t="n"/>
    </row>
  </sheetData>
  <mergeCells count="68">
    <mergeCell ref="B2:G2"/>
    <mergeCell ref="D20:E20"/>
    <mergeCell ref="A25:C25"/>
    <mergeCell ref="E28:G28"/>
    <mergeCell ref="A30:H30"/>
    <mergeCell ref="C39:H40"/>
    <mergeCell ref="D19:E19"/>
    <mergeCell ref="A4:D4"/>
    <mergeCell ref="A11:B11"/>
    <mergeCell ref="G11:H11"/>
    <mergeCell ref="D25:G25"/>
    <mergeCell ref="D32:F32"/>
    <mergeCell ref="C9:E9"/>
    <mergeCell ref="A18:C18"/>
    <mergeCell ref="D24:G24"/>
    <mergeCell ref="A21:C21"/>
    <mergeCell ref="B31:C31"/>
    <mergeCell ref="A1:H1"/>
    <mergeCell ref="G8:H8"/>
    <mergeCell ref="D21:E21"/>
    <mergeCell ref="D23:G23"/>
    <mergeCell ref="C11:E11"/>
    <mergeCell ref="A7:B7"/>
    <mergeCell ref="G7:H7"/>
    <mergeCell ref="A23:C23"/>
    <mergeCell ref="E27:G27"/>
    <mergeCell ref="D37:F37"/>
    <mergeCell ref="G10:H10"/>
    <mergeCell ref="A14:C14"/>
    <mergeCell ref="C8:E8"/>
    <mergeCell ref="A17:C17"/>
    <mergeCell ref="A22:C22"/>
    <mergeCell ref="E26:G26"/>
    <mergeCell ref="C7:E7"/>
    <mergeCell ref="D17:E17"/>
    <mergeCell ref="A20:C20"/>
    <mergeCell ref="G3:H3"/>
    <mergeCell ref="D33:F33"/>
    <mergeCell ref="D22:G22"/>
    <mergeCell ref="A39:B40"/>
    <mergeCell ref="D16:E16"/>
    <mergeCell ref="A19:C19"/>
    <mergeCell ref="A6:D6"/>
    <mergeCell ref="B34:C34"/>
    <mergeCell ref="B37:C37"/>
    <mergeCell ref="G5:H5"/>
    <mergeCell ref="D35:F35"/>
    <mergeCell ref="A42:H42"/>
    <mergeCell ref="D18:E18"/>
    <mergeCell ref="A15:C15"/>
    <mergeCell ref="A8:B8"/>
    <mergeCell ref="A24:C24"/>
    <mergeCell ref="D34:F34"/>
    <mergeCell ref="G4:H4"/>
    <mergeCell ref="B33:C33"/>
    <mergeCell ref="D15:E15"/>
    <mergeCell ref="D31:F31"/>
    <mergeCell ref="A10:B10"/>
    <mergeCell ref="D36:F36"/>
    <mergeCell ref="D14:E14"/>
    <mergeCell ref="A13:H13"/>
    <mergeCell ref="B32:C32"/>
    <mergeCell ref="B36:C36"/>
    <mergeCell ref="A9:B9"/>
    <mergeCell ref="G9:H9"/>
    <mergeCell ref="B35:C35"/>
    <mergeCell ref="A16:C16"/>
    <mergeCell ref="C10:E10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&amp;K808080無料のひな形と書き方：moekikozawa.com/apps/gaiko-estimate/kensetsu-mitsumorisho-template/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5" customWidth="1" min="2" max="2"/>
    <col width="29" customWidth="1" min="3" max="3"/>
    <col width="7.5" customWidth="1" min="4" max="4"/>
    <col width="6.5" customWidth="1" min="5" max="5"/>
    <col width="5.5" customWidth="1" min="6" max="6"/>
    <col width="9.5" customWidth="1" min="7" max="7"/>
    <col width="11" customWidth="1" min="8" max="8"/>
    <col width="13" customWidth="1" min="9" max="9"/>
  </cols>
  <sheetData>
    <row r="1" ht="30" customHeight="1">
      <c r="A1" s="1" t="inlineStr">
        <is>
          <t>内　訳　明　細　書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工事の種別ごとに、材料費・労務費・その他の経費を分けて書く</t>
        </is>
      </c>
      <c r="C2" s="2" t="n"/>
      <c r="D2" s="2" t="n"/>
      <c r="E2" s="2" t="n"/>
      <c r="F2" s="2" t="n"/>
      <c r="G2" s="2" t="n"/>
      <c r="H2" s="2" t="n"/>
      <c r="I2" s="29" t="inlineStr">
        <is>
          <t>記入例</t>
        </is>
      </c>
    </row>
    <row r="3" ht="20" customHeight="1">
      <c r="A3" s="3" t="inlineStr">
        <is>
          <t>工事名</t>
        </is>
      </c>
      <c r="B3" s="3" t="n"/>
      <c r="C3" s="42">
        <f>IF('記入例（見積書）'!C7="","",'記入例（見積書）'!C7)</f>
        <v/>
      </c>
      <c r="D3" s="42" t="n"/>
      <c r="E3" s="42" t="n"/>
      <c r="F3" s="24" t="inlineStr">
        <is>
          <t>金額は税抜（消費税は表紙で計算）</t>
        </is>
      </c>
      <c r="G3" s="24" t="n"/>
      <c r="H3" s="24" t="n"/>
      <c r="I3" s="24" t="n"/>
    </row>
    <row r="5" ht="20" customHeight="1">
      <c r="A5" s="11" t="inlineStr">
        <is>
          <t>No.</t>
        </is>
      </c>
      <c r="B5" s="11" t="inlineStr">
        <is>
          <t>工事の種別</t>
        </is>
      </c>
      <c r="C5" s="11" t="inlineStr">
        <is>
          <t>名称・仕様</t>
        </is>
      </c>
      <c r="D5" s="11" t="inlineStr">
        <is>
          <t>区分</t>
        </is>
      </c>
      <c r="E5" s="11" t="inlineStr">
        <is>
          <t>数量</t>
        </is>
      </c>
      <c r="F5" s="11" t="inlineStr">
        <is>
          <t>単位</t>
        </is>
      </c>
      <c r="G5" s="11" t="inlineStr">
        <is>
          <t>単価</t>
        </is>
      </c>
      <c r="H5" s="11" t="inlineStr">
        <is>
          <t>金額</t>
        </is>
      </c>
      <c r="I5" s="11" t="inlineStr">
        <is>
          <t>備考</t>
        </is>
      </c>
    </row>
    <row r="6" ht="17" customHeight="1">
      <c r="A6" s="25" t="n">
        <v>1</v>
      </c>
      <c r="B6" s="39" t="inlineStr">
        <is>
          <t>解体・撤去工事</t>
        </is>
      </c>
      <c r="C6" s="39" t="inlineStr">
        <is>
          <t>既存の土間コンクリート はつり・撤去（厚10cm）</t>
        </is>
      </c>
      <c r="D6" s="43" t="inlineStr">
        <is>
          <t>労務費</t>
        </is>
      </c>
      <c r="E6" s="44" t="n">
        <v>30</v>
      </c>
      <c r="F6" s="43" t="inlineStr">
        <is>
          <t>㎡</t>
        </is>
      </c>
      <c r="G6" s="34" t="n">
        <v>2500</v>
      </c>
      <c r="H6" s="34">
        <f>IF(AND(ISNUMBER(E6),ISNUMBER(G6)),ROUND(E6*G6,0),"")</f>
        <v/>
      </c>
      <c r="I6" s="16" t="inlineStr"/>
    </row>
    <row r="7" ht="17" customHeight="1">
      <c r="A7" s="25" t="n">
        <v>2</v>
      </c>
      <c r="B7" s="39" t="inlineStr">
        <is>
          <t>解体・撤去工事</t>
        </is>
      </c>
      <c r="C7" s="39" t="inlineStr">
        <is>
          <t>コンクリートガラ 運搬・処分</t>
        </is>
      </c>
      <c r="D7" s="43" t="inlineStr">
        <is>
          <t>その他</t>
        </is>
      </c>
      <c r="E7" s="44" t="n">
        <v>4</v>
      </c>
      <c r="F7" s="43" t="inlineStr">
        <is>
          <t>m³</t>
        </is>
      </c>
      <c r="G7" s="34" t="n">
        <v>8000</v>
      </c>
      <c r="H7" s="34">
        <f>IF(AND(ISNUMBER(E7),ISNUMBER(G7)),ROUND(E7*G7,0),"")</f>
        <v/>
      </c>
      <c r="I7" s="37" t="inlineStr">
        <is>
          <t>産業廃棄物の処理</t>
        </is>
      </c>
    </row>
    <row r="8" ht="17" customHeight="1">
      <c r="A8" s="25" t="n">
        <v>3</v>
      </c>
      <c r="B8" s="39" t="inlineStr">
        <is>
          <t>解体・撤去工事</t>
        </is>
      </c>
      <c r="C8" s="39" t="inlineStr">
        <is>
          <t>小型の重機 回送・損料</t>
        </is>
      </c>
      <c r="D8" s="43" t="inlineStr">
        <is>
          <t>その他</t>
        </is>
      </c>
      <c r="E8" s="44" t="n">
        <v>1</v>
      </c>
      <c r="F8" s="43" t="inlineStr">
        <is>
          <t>式</t>
        </is>
      </c>
      <c r="G8" s="34" t="n">
        <v>35000</v>
      </c>
      <c r="H8" s="34">
        <f>IF(AND(ISNUMBER(E8),ISNUMBER(G8)),ROUND(E8*G8,0),"")</f>
        <v/>
      </c>
      <c r="I8" s="16" t="inlineStr"/>
    </row>
    <row r="9" ht="17" customHeight="1">
      <c r="A9" s="25" t="n">
        <v>4</v>
      </c>
      <c r="B9" s="39" t="inlineStr">
        <is>
          <t>土間コンクリート工事</t>
        </is>
      </c>
      <c r="C9" s="39" t="inlineStr">
        <is>
          <t>路盤の砕石（RC-40）厚10cm</t>
        </is>
      </c>
      <c r="D9" s="43" t="inlineStr">
        <is>
          <t>材料費</t>
        </is>
      </c>
      <c r="E9" s="44" t="n">
        <v>30</v>
      </c>
      <c r="F9" s="43" t="inlineStr">
        <is>
          <t>㎡</t>
        </is>
      </c>
      <c r="G9" s="34" t="n">
        <v>600</v>
      </c>
      <c r="H9" s="34">
        <f>IF(AND(ISNUMBER(E9),ISNUMBER(G9)),ROUND(E9*G9,0),"")</f>
        <v/>
      </c>
      <c r="I9" s="16" t="inlineStr"/>
    </row>
    <row r="10" ht="17" customHeight="1">
      <c r="A10" s="25" t="n">
        <v>5</v>
      </c>
      <c r="B10" s="39" t="inlineStr">
        <is>
          <t>土間コンクリート工事</t>
        </is>
      </c>
      <c r="C10" s="39" t="inlineStr">
        <is>
          <t>生コンクリート 18-18-20</t>
        </is>
      </c>
      <c r="D10" s="43" t="inlineStr">
        <is>
          <t>材料費</t>
        </is>
      </c>
      <c r="E10" s="44" t="n">
        <v>3.6</v>
      </c>
      <c r="F10" s="43" t="inlineStr">
        <is>
          <t>m³</t>
        </is>
      </c>
      <c r="G10" s="34" t="n">
        <v>22000</v>
      </c>
      <c r="H10" s="34">
        <f>IF(AND(ISNUMBER(E10),ISNUMBER(G10)),ROUND(E10*G10,0),"")</f>
        <v/>
      </c>
      <c r="I10" s="37" t="inlineStr">
        <is>
          <t>ロス込み</t>
        </is>
      </c>
    </row>
    <row r="11" ht="17" customHeight="1">
      <c r="A11" s="25" t="n">
        <v>6</v>
      </c>
      <c r="B11" s="39" t="inlineStr">
        <is>
          <t>土間コンクリート工事</t>
        </is>
      </c>
      <c r="C11" s="39" t="inlineStr">
        <is>
          <t>ワイヤーメッシュ 径6mm 150×150</t>
        </is>
      </c>
      <c r="D11" s="43" t="inlineStr">
        <is>
          <t>材料費</t>
        </is>
      </c>
      <c r="E11" s="44" t="n">
        <v>30</v>
      </c>
      <c r="F11" s="43" t="inlineStr">
        <is>
          <t>㎡</t>
        </is>
      </c>
      <c r="G11" s="34" t="n">
        <v>450</v>
      </c>
      <c r="H11" s="34">
        <f>IF(AND(ISNUMBER(E11),ISNUMBER(G11)),ROUND(E11*G11,0),"")</f>
        <v/>
      </c>
      <c r="I11" s="16" t="inlineStr"/>
    </row>
    <row r="12" ht="17" customHeight="1">
      <c r="A12" s="25" t="n">
        <v>7</v>
      </c>
      <c r="B12" s="39" t="inlineStr">
        <is>
          <t>土間コンクリート工事</t>
        </is>
      </c>
      <c r="C12" s="39" t="inlineStr">
        <is>
          <t>型枠・目地材</t>
        </is>
      </c>
      <c r="D12" s="43" t="inlineStr">
        <is>
          <t>材料費</t>
        </is>
      </c>
      <c r="E12" s="44" t="n">
        <v>1</v>
      </c>
      <c r="F12" s="43" t="inlineStr">
        <is>
          <t>式</t>
        </is>
      </c>
      <c r="G12" s="34" t="n">
        <v>18000</v>
      </c>
      <c r="H12" s="34">
        <f>IF(AND(ISNUMBER(E12),ISNUMBER(G12)),ROUND(E12*G12,0),"")</f>
        <v/>
      </c>
      <c r="I12" s="16" t="inlineStr"/>
    </row>
    <row r="13" ht="17" customHeight="1">
      <c r="A13" s="25" t="n">
        <v>8</v>
      </c>
      <c r="B13" s="39" t="inlineStr">
        <is>
          <t>土間コンクリート工事</t>
        </is>
      </c>
      <c r="C13" s="39" t="inlineStr">
        <is>
          <t>砕石敷き・転圧</t>
        </is>
      </c>
      <c r="D13" s="43" t="inlineStr">
        <is>
          <t>労務費</t>
        </is>
      </c>
      <c r="E13" s="44" t="n">
        <v>2</v>
      </c>
      <c r="F13" s="43" t="inlineStr">
        <is>
          <t>人工</t>
        </is>
      </c>
      <c r="G13" s="34" t="n">
        <v>22000</v>
      </c>
      <c r="H13" s="34">
        <f>IF(AND(ISNUMBER(E13),ISNUMBER(G13)),ROUND(E13*G13,0),"")</f>
        <v/>
      </c>
      <c r="I13" s="16" t="inlineStr"/>
    </row>
    <row r="14" ht="17" customHeight="1">
      <c r="A14" s="25" t="n">
        <v>9</v>
      </c>
      <c r="B14" s="39" t="inlineStr">
        <is>
          <t>土間コンクリート工事</t>
        </is>
      </c>
      <c r="C14" s="39" t="inlineStr">
        <is>
          <t>型枠・メッシュ・打設・金ごて仕上げ</t>
        </is>
      </c>
      <c r="D14" s="43" t="inlineStr">
        <is>
          <t>労務費</t>
        </is>
      </c>
      <c r="E14" s="44" t="n">
        <v>8</v>
      </c>
      <c r="F14" s="43" t="inlineStr">
        <is>
          <t>人工</t>
        </is>
      </c>
      <c r="G14" s="34" t="n">
        <v>25000</v>
      </c>
      <c r="H14" s="34">
        <f>IF(AND(ISNUMBER(E14),ISNUMBER(G14)),ROUND(E14*G14,0),"")</f>
        <v/>
      </c>
      <c r="I14" s="16" t="inlineStr"/>
    </row>
    <row r="15" ht="17" customHeight="1">
      <c r="A15" s="25" t="n">
        <v>10</v>
      </c>
      <c r="B15" s="39" t="inlineStr">
        <is>
          <t>フェンス工事</t>
        </is>
      </c>
      <c r="C15" s="39" t="inlineStr">
        <is>
          <t>アルミフェンス H800（本体・柱）</t>
        </is>
      </c>
      <c r="D15" s="43" t="inlineStr">
        <is>
          <t>材料費</t>
        </is>
      </c>
      <c r="E15" s="44" t="n">
        <v>15</v>
      </c>
      <c r="F15" s="43" t="inlineStr">
        <is>
          <t>m</t>
        </is>
      </c>
      <c r="G15" s="34" t="n">
        <v>7500</v>
      </c>
      <c r="H15" s="34">
        <f>IF(AND(ISNUMBER(E15),ISNUMBER(G15)),ROUND(E15*G15,0),"")</f>
        <v/>
      </c>
      <c r="I15" s="16" t="inlineStr"/>
    </row>
    <row r="16" ht="17" customHeight="1">
      <c r="A16" s="25" t="n">
        <v>11</v>
      </c>
      <c r="B16" s="39" t="inlineStr">
        <is>
          <t>フェンス工事</t>
        </is>
      </c>
      <c r="C16" s="39" t="inlineStr">
        <is>
          <t>基礎ブロック CB120 2段・モルタル</t>
        </is>
      </c>
      <c r="D16" s="43" t="inlineStr">
        <is>
          <t>材料費</t>
        </is>
      </c>
      <c r="E16" s="44" t="n">
        <v>15</v>
      </c>
      <c r="F16" s="43" t="inlineStr">
        <is>
          <t>m</t>
        </is>
      </c>
      <c r="G16" s="34" t="n">
        <v>1800</v>
      </c>
      <c r="H16" s="34">
        <f>IF(AND(ISNUMBER(E16),ISNUMBER(G16)),ROUND(E16*G16,0),"")</f>
        <v/>
      </c>
      <c r="I16" s="16" t="inlineStr"/>
    </row>
    <row r="17" ht="17" customHeight="1">
      <c r="A17" s="25" t="n">
        <v>12</v>
      </c>
      <c r="B17" s="39" t="inlineStr">
        <is>
          <t>フェンス工事</t>
        </is>
      </c>
      <c r="C17" s="39" t="inlineStr">
        <is>
          <t>ブロック積み・フェンスの建込み</t>
        </is>
      </c>
      <c r="D17" s="43" t="inlineStr">
        <is>
          <t>労務費</t>
        </is>
      </c>
      <c r="E17" s="44" t="n">
        <v>4</v>
      </c>
      <c r="F17" s="43" t="inlineStr">
        <is>
          <t>人工</t>
        </is>
      </c>
      <c r="G17" s="34" t="n">
        <v>25000</v>
      </c>
      <c r="H17" s="34">
        <f>IF(AND(ISNUMBER(E17),ISNUMBER(G17)),ROUND(E17*G17,0),"")</f>
        <v/>
      </c>
      <c r="I17" s="16" t="inlineStr"/>
    </row>
    <row r="18" ht="17" customHeight="1">
      <c r="A18" s="25" t="n">
        <v>13</v>
      </c>
      <c r="B18" s="19" t="inlineStr"/>
      <c r="C18" s="19" t="inlineStr"/>
      <c r="D18" s="25" t="inlineStr"/>
      <c r="E18" s="26" t="inlineStr"/>
      <c r="F18" s="25" t="inlineStr"/>
      <c r="G18" s="12" t="inlineStr"/>
      <c r="H18" s="34">
        <f>IF(AND(ISNUMBER(E18),ISNUMBER(G18)),ROUND(E18*G18,0),"")</f>
        <v/>
      </c>
      <c r="I18" s="16" t="inlineStr"/>
    </row>
    <row r="19" ht="17" customHeight="1">
      <c r="A19" s="25" t="n">
        <v>14</v>
      </c>
      <c r="B19" s="19" t="inlineStr"/>
      <c r="C19" s="19" t="inlineStr"/>
      <c r="D19" s="25" t="inlineStr"/>
      <c r="E19" s="26" t="inlineStr"/>
      <c r="F19" s="25" t="inlineStr"/>
      <c r="G19" s="12" t="inlineStr"/>
      <c r="H19" s="34">
        <f>IF(AND(ISNUMBER(E19),ISNUMBER(G19)),ROUND(E19*G19,0),"")</f>
        <v/>
      </c>
      <c r="I19" s="16" t="inlineStr"/>
    </row>
    <row r="20" ht="17" customHeight="1">
      <c r="A20" s="25" t="n">
        <v>15</v>
      </c>
      <c r="B20" s="19" t="inlineStr"/>
      <c r="C20" s="19" t="inlineStr"/>
      <c r="D20" s="25" t="inlineStr"/>
      <c r="E20" s="26" t="inlineStr"/>
      <c r="F20" s="25" t="inlineStr"/>
      <c r="G20" s="12" t="inlineStr"/>
      <c r="H20" s="34">
        <f>IF(AND(ISNUMBER(E20),ISNUMBER(G20)),ROUND(E20*G20,0),"")</f>
        <v/>
      </c>
      <c r="I20" s="16" t="inlineStr"/>
    </row>
    <row r="21" ht="17" customHeight="1">
      <c r="A21" s="25" t="n">
        <v>16</v>
      </c>
      <c r="B21" s="19" t="inlineStr"/>
      <c r="C21" s="19" t="inlineStr"/>
      <c r="D21" s="25" t="inlineStr"/>
      <c r="E21" s="26" t="inlineStr"/>
      <c r="F21" s="25" t="inlineStr"/>
      <c r="G21" s="12" t="inlineStr"/>
      <c r="H21" s="34">
        <f>IF(AND(ISNUMBER(E21),ISNUMBER(G21)),ROUND(E21*G21,0),"")</f>
        <v/>
      </c>
      <c r="I21" s="16" t="inlineStr"/>
    </row>
    <row r="22" ht="17" customHeight="1">
      <c r="A22" s="25" t="n">
        <v>17</v>
      </c>
      <c r="B22" s="19" t="inlineStr"/>
      <c r="C22" s="19" t="inlineStr"/>
      <c r="D22" s="25" t="inlineStr"/>
      <c r="E22" s="26" t="inlineStr"/>
      <c r="F22" s="25" t="inlineStr"/>
      <c r="G22" s="12" t="inlineStr"/>
      <c r="H22" s="34">
        <f>IF(AND(ISNUMBER(E22),ISNUMBER(G22)),ROUND(E22*G22,0),"")</f>
        <v/>
      </c>
      <c r="I22" s="16" t="inlineStr"/>
    </row>
    <row r="23" ht="17" customHeight="1">
      <c r="A23" s="25" t="n">
        <v>18</v>
      </c>
      <c r="B23" s="19" t="inlineStr"/>
      <c r="C23" s="19" t="inlineStr"/>
      <c r="D23" s="25" t="inlineStr"/>
      <c r="E23" s="26" t="inlineStr"/>
      <c r="F23" s="25" t="inlineStr"/>
      <c r="G23" s="12" t="inlineStr"/>
      <c r="H23" s="34">
        <f>IF(AND(ISNUMBER(E23),ISNUMBER(G23)),ROUND(E23*G23,0),"")</f>
        <v/>
      </c>
      <c r="I23" s="16" t="inlineStr"/>
    </row>
    <row r="24" ht="17" customHeight="1">
      <c r="A24" s="25" t="n">
        <v>19</v>
      </c>
      <c r="B24" s="19" t="inlineStr"/>
      <c r="C24" s="19" t="inlineStr"/>
      <c r="D24" s="25" t="inlineStr"/>
      <c r="E24" s="26" t="inlineStr"/>
      <c r="F24" s="25" t="inlineStr"/>
      <c r="G24" s="12" t="inlineStr"/>
      <c r="H24" s="34">
        <f>IF(AND(ISNUMBER(E24),ISNUMBER(G24)),ROUND(E24*G24,0),"")</f>
        <v/>
      </c>
      <c r="I24" s="16" t="inlineStr"/>
    </row>
    <row r="25" ht="17" customHeight="1">
      <c r="A25" s="25" t="n">
        <v>20</v>
      </c>
      <c r="B25" s="19" t="inlineStr"/>
      <c r="C25" s="19" t="inlineStr"/>
      <c r="D25" s="25" t="inlineStr"/>
      <c r="E25" s="26" t="inlineStr"/>
      <c r="F25" s="25" t="inlineStr"/>
      <c r="G25" s="12" t="inlineStr"/>
      <c r="H25" s="34">
        <f>IF(AND(ISNUMBER(E25),ISNUMBER(G25)),ROUND(E25*G25,0),"")</f>
        <v/>
      </c>
      <c r="I25" s="16" t="inlineStr"/>
    </row>
    <row r="26" ht="17" customHeight="1">
      <c r="A26" s="25" t="n">
        <v>21</v>
      </c>
      <c r="B26" s="19" t="inlineStr"/>
      <c r="C26" s="19" t="inlineStr"/>
      <c r="D26" s="25" t="inlineStr"/>
      <c r="E26" s="26" t="inlineStr"/>
      <c r="F26" s="25" t="inlineStr"/>
      <c r="G26" s="12" t="inlineStr"/>
      <c r="H26" s="34">
        <f>IF(AND(ISNUMBER(E26),ISNUMBER(G26)),ROUND(E26*G26,0),"")</f>
        <v/>
      </c>
      <c r="I26" s="16" t="inlineStr"/>
    </row>
    <row r="27" ht="17" customHeight="1">
      <c r="A27" s="25" t="n">
        <v>22</v>
      </c>
      <c r="B27" s="19" t="inlineStr"/>
      <c r="C27" s="19" t="inlineStr"/>
      <c r="D27" s="25" t="inlineStr"/>
      <c r="E27" s="26" t="inlineStr"/>
      <c r="F27" s="25" t="inlineStr"/>
      <c r="G27" s="12" t="inlineStr"/>
      <c r="H27" s="34">
        <f>IF(AND(ISNUMBER(E27),ISNUMBER(G27)),ROUND(E27*G27,0),"")</f>
        <v/>
      </c>
      <c r="I27" s="16" t="inlineStr"/>
    </row>
    <row r="28" ht="17" customHeight="1">
      <c r="A28" s="25" t="n">
        <v>23</v>
      </c>
      <c r="B28" s="19" t="inlineStr"/>
      <c r="C28" s="19" t="inlineStr"/>
      <c r="D28" s="25" t="inlineStr"/>
      <c r="E28" s="26" t="inlineStr"/>
      <c r="F28" s="25" t="inlineStr"/>
      <c r="G28" s="12" t="inlineStr"/>
      <c r="H28" s="34">
        <f>IF(AND(ISNUMBER(E28),ISNUMBER(G28)),ROUND(E28*G28,0),"")</f>
        <v/>
      </c>
      <c r="I28" s="16" t="inlineStr"/>
    </row>
    <row r="29" ht="17" customHeight="1">
      <c r="A29" s="25" t="n">
        <v>24</v>
      </c>
      <c r="B29" s="19" t="inlineStr"/>
      <c r="C29" s="19" t="inlineStr"/>
      <c r="D29" s="25" t="inlineStr"/>
      <c r="E29" s="26" t="inlineStr"/>
      <c r="F29" s="25" t="inlineStr"/>
      <c r="G29" s="12" t="inlineStr"/>
      <c r="H29" s="34">
        <f>IF(AND(ISNUMBER(E29),ISNUMBER(G29)),ROUND(E29*G29,0),"")</f>
        <v/>
      </c>
      <c r="I29" s="16" t="inlineStr"/>
    </row>
    <row r="30" ht="17" customHeight="1">
      <c r="A30" s="25" t="n">
        <v>25</v>
      </c>
      <c r="B30" s="19" t="inlineStr"/>
      <c r="C30" s="19" t="inlineStr"/>
      <c r="D30" s="25" t="inlineStr"/>
      <c r="E30" s="26" t="inlineStr"/>
      <c r="F30" s="25" t="inlineStr"/>
      <c r="G30" s="12" t="inlineStr"/>
      <c r="H30" s="34">
        <f>IF(AND(ISNUMBER(E30),ISNUMBER(G30)),ROUND(E30*G30,0),"")</f>
        <v/>
      </c>
      <c r="I30" s="16" t="inlineStr"/>
    </row>
    <row r="31" ht="17" customHeight="1">
      <c r="A31" s="25" t="n">
        <v>26</v>
      </c>
      <c r="B31" s="19" t="inlineStr"/>
      <c r="C31" s="19" t="inlineStr"/>
      <c r="D31" s="25" t="inlineStr"/>
      <c r="E31" s="26" t="inlineStr"/>
      <c r="F31" s="25" t="inlineStr"/>
      <c r="G31" s="12" t="inlineStr"/>
      <c r="H31" s="34">
        <f>IF(AND(ISNUMBER(E31),ISNUMBER(G31)),ROUND(E31*G31,0),"")</f>
        <v/>
      </c>
      <c r="I31" s="16" t="inlineStr"/>
    </row>
    <row r="32" ht="17" customHeight="1">
      <c r="A32" s="25" t="n">
        <v>27</v>
      </c>
      <c r="B32" s="19" t="inlineStr"/>
      <c r="C32" s="19" t="inlineStr"/>
      <c r="D32" s="25" t="inlineStr"/>
      <c r="E32" s="26" t="inlineStr"/>
      <c r="F32" s="25" t="inlineStr"/>
      <c r="G32" s="12" t="inlineStr"/>
      <c r="H32" s="34">
        <f>IF(AND(ISNUMBER(E32),ISNUMBER(G32)),ROUND(E32*G32,0),"")</f>
        <v/>
      </c>
      <c r="I32" s="16" t="inlineStr"/>
    </row>
    <row r="33" ht="17" customHeight="1">
      <c r="A33" s="25" t="n">
        <v>28</v>
      </c>
      <c r="B33" s="19" t="inlineStr"/>
      <c r="C33" s="19" t="inlineStr"/>
      <c r="D33" s="25" t="inlineStr"/>
      <c r="E33" s="26" t="inlineStr"/>
      <c r="F33" s="25" t="inlineStr"/>
      <c r="G33" s="12" t="inlineStr"/>
      <c r="H33" s="34">
        <f>IF(AND(ISNUMBER(E33),ISNUMBER(G33)),ROUND(E33*G33,0),"")</f>
        <v/>
      </c>
      <c r="I33" s="16" t="inlineStr"/>
    </row>
    <row r="34" ht="17" customHeight="1">
      <c r="A34" s="25" t="n">
        <v>29</v>
      </c>
      <c r="B34" s="19" t="inlineStr"/>
      <c r="C34" s="19" t="inlineStr"/>
      <c r="D34" s="25" t="inlineStr"/>
      <c r="E34" s="26" t="inlineStr"/>
      <c r="F34" s="25" t="inlineStr"/>
      <c r="G34" s="12" t="inlineStr"/>
      <c r="H34" s="34">
        <f>IF(AND(ISNUMBER(E34),ISNUMBER(G34)),ROUND(E34*G34,0),"")</f>
        <v/>
      </c>
      <c r="I34" s="16" t="inlineStr"/>
    </row>
    <row r="35" ht="17" customHeight="1">
      <c r="A35" s="25" t="n">
        <v>30</v>
      </c>
      <c r="B35" s="19" t="inlineStr"/>
      <c r="C35" s="19" t="inlineStr"/>
      <c r="D35" s="25" t="inlineStr"/>
      <c r="E35" s="26" t="inlineStr"/>
      <c r="F35" s="25" t="inlineStr"/>
      <c r="G35" s="12" t="inlineStr"/>
      <c r="H35" s="34">
        <f>IF(AND(ISNUMBER(E35),ISNUMBER(G35)),ROUND(E35*G35,0),"")</f>
        <v/>
      </c>
      <c r="I35" s="16" t="inlineStr"/>
    </row>
    <row r="36" ht="19" customHeight="1">
      <c r="A36" s="14" t="inlineStr">
        <is>
          <t>直接工事費の計</t>
        </is>
      </c>
      <c r="B36" s="14" t="n"/>
      <c r="C36" s="14" t="n"/>
      <c r="D36" s="14" t="n"/>
      <c r="E36" s="14" t="n"/>
      <c r="F36" s="14" t="n"/>
      <c r="G36" s="14" t="n"/>
      <c r="H36" s="36">
        <f>SUM(H6:H35)</f>
        <v/>
      </c>
      <c r="I36" s="27" t="n"/>
    </row>
    <row r="37" ht="17" customHeight="1">
      <c r="E37" s="28" t="inlineStr">
        <is>
          <t>うち材料費</t>
        </is>
      </c>
      <c r="F37" s="28" t="n"/>
      <c r="G37" s="28" t="n"/>
      <c r="H37" s="34">
        <f>SUMIF(D6:D35,"材料費",H6:H35)</f>
        <v/>
      </c>
    </row>
    <row r="38" ht="17" customHeight="1">
      <c r="E38" s="28" t="inlineStr">
        <is>
          <t>うち労務費</t>
        </is>
      </c>
      <c r="F38" s="28" t="n"/>
      <c r="G38" s="28" t="n"/>
      <c r="H38" s="34">
        <f>SUMIF(D6:D35,"労務費",H6:H35)</f>
        <v/>
      </c>
    </row>
    <row r="39" ht="17" customHeight="1">
      <c r="E39" s="28" t="inlineStr">
        <is>
          <t>うちその他</t>
        </is>
      </c>
      <c r="F39" s="28" t="n"/>
      <c r="G39" s="28" t="n"/>
      <c r="H39" s="34">
        <f>SUMIF(D6:D35,"その他",H6:H35)</f>
        <v/>
      </c>
    </row>
    <row r="41" ht="30" customHeight="1">
      <c r="A41" s="22" t="inlineStr">
        <is>
          <t>区分は「材料費・労務費・その他」から選びます（材料と手間をまとめた「材工共」の単価は、できるだけ材料費と労務費の2行に分けます）。金額＝数量×単価（1円未満は四捨五入）。</t>
        </is>
      </c>
      <c r="B41" s="22" t="n"/>
      <c r="C41" s="22" t="n"/>
      <c r="D41" s="22" t="n"/>
      <c r="E41" s="22" t="n"/>
      <c r="F41" s="22" t="n"/>
      <c r="G41" s="22" t="n"/>
      <c r="H41" s="22" t="n"/>
      <c r="I41" s="22" t="n"/>
    </row>
  </sheetData>
  <mergeCells count="10">
    <mergeCell ref="A36:G36"/>
    <mergeCell ref="A41:I41"/>
    <mergeCell ref="F3:I3"/>
    <mergeCell ref="E37:G37"/>
    <mergeCell ref="E39:G39"/>
    <mergeCell ref="A1:I1"/>
    <mergeCell ref="B2:H2"/>
    <mergeCell ref="C3:E3"/>
    <mergeCell ref="A3:B3"/>
    <mergeCell ref="E38:G38"/>
  </mergeCells>
  <dataValidations count="1">
    <dataValidation sqref="D6:D35" showDropDown="0" showInputMessage="0" showErrorMessage="0" allowBlank="1" error="一覧から選ぶか、空欄のままにしてください。" type="list" errorStyle="warning">
      <formula1>"材料費,労務費,その他"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&amp;K808080無料のひな形と書き方：moekikozawa.com/apps/gaiko-estimate/kensetsu-mitsumorisho-template/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建設業の見積書のひな形（内訳・工程つき）</dc:title>
  <dcterms:created xmlns:dcterms="http://purl.org/dc/terms/" xmlns:xsi="http://www.w3.org/2001/XMLSchema-instance" xsi:type="dcterms:W3CDTF">2026-10-11T06:57:49Z</dcterms:created>
  <dcterms:modified xmlns:dcterms="http://purl.org/dc/terms/" xmlns:xsi="http://www.w3.org/2001/XMLSchema-instance" xsi:type="dcterms:W3CDTF">2026-10-11T06:57:49Z</dcterms:modified>
  <cp:lastModifiedBy>poco_apps（moekikozawa.com）</cp:lastModifiedBy>
</cp:coreProperties>
</file>